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S\XLS\Project building\001 - Nový program\"/>
    </mc:Choice>
  </mc:AlternateContent>
  <xr:revisionPtr revIDLastSave="0" documentId="8_{B8BDD277-F3E8-443D-B1A5-D87C9DE8A3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0127072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01270724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01270724 Pol'!$A$1:$Y$508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507" i="12"/>
  <c r="BA264" i="12"/>
  <c r="BA235" i="12"/>
  <c r="BA228" i="12"/>
  <c r="BA170" i="12"/>
  <c r="BA148" i="12"/>
  <c r="BA129" i="12"/>
  <c r="G8" i="12"/>
  <c r="K8" i="12"/>
  <c r="O8" i="12"/>
  <c r="G9" i="12"/>
  <c r="I9" i="12"/>
  <c r="I8" i="12" s="1"/>
  <c r="K9" i="12"/>
  <c r="M9" i="12"/>
  <c r="M8" i="12" s="1"/>
  <c r="O9" i="12"/>
  <c r="Q9" i="12"/>
  <c r="Q8" i="12" s="1"/>
  <c r="V9" i="12"/>
  <c r="V8" i="12" s="1"/>
  <c r="G29" i="12"/>
  <c r="K29" i="12"/>
  <c r="G30" i="12"/>
  <c r="M30" i="12" s="1"/>
  <c r="M29" i="12" s="1"/>
  <c r="I30" i="12"/>
  <c r="I29" i="12" s="1"/>
  <c r="K30" i="12"/>
  <c r="O30" i="12"/>
  <c r="O29" i="12" s="1"/>
  <c r="Q30" i="12"/>
  <c r="Q29" i="12" s="1"/>
  <c r="V30" i="12"/>
  <c r="V29" i="12" s="1"/>
  <c r="G34" i="12"/>
  <c r="V34" i="12"/>
  <c r="G35" i="12"/>
  <c r="I35" i="12"/>
  <c r="I34" i="12" s="1"/>
  <c r="K35" i="12"/>
  <c r="K34" i="12" s="1"/>
  <c r="M35" i="12"/>
  <c r="M34" i="12" s="1"/>
  <c r="O35" i="12"/>
  <c r="O34" i="12" s="1"/>
  <c r="Q35" i="12"/>
  <c r="Q34" i="12" s="1"/>
  <c r="V35" i="12"/>
  <c r="G47" i="12"/>
  <c r="I47" i="12"/>
  <c r="K47" i="12"/>
  <c r="M47" i="12"/>
  <c r="O47" i="12"/>
  <c r="Q47" i="12"/>
  <c r="V47" i="12"/>
  <c r="G52" i="12"/>
  <c r="I52" i="12"/>
  <c r="K52" i="12"/>
  <c r="M52" i="12"/>
  <c r="O52" i="12"/>
  <c r="Q52" i="12"/>
  <c r="V52" i="12"/>
  <c r="V55" i="12"/>
  <c r="G56" i="12"/>
  <c r="I56" i="12"/>
  <c r="I55" i="12" s="1"/>
  <c r="K56" i="12"/>
  <c r="M56" i="12"/>
  <c r="O56" i="12"/>
  <c r="Q56" i="12"/>
  <c r="Q55" i="12" s="1"/>
  <c r="V56" i="12"/>
  <c r="G61" i="12"/>
  <c r="G55" i="12" s="1"/>
  <c r="I61" i="12"/>
  <c r="K61" i="12"/>
  <c r="O61" i="12"/>
  <c r="O55" i="12" s="1"/>
  <c r="Q61" i="12"/>
  <c r="V61" i="12"/>
  <c r="G66" i="12"/>
  <c r="I66" i="12"/>
  <c r="K66" i="12"/>
  <c r="M66" i="12"/>
  <c r="O66" i="12"/>
  <c r="Q66" i="12"/>
  <c r="V66" i="12"/>
  <c r="G70" i="12"/>
  <c r="M70" i="12" s="1"/>
  <c r="I70" i="12"/>
  <c r="K70" i="12"/>
  <c r="K55" i="12" s="1"/>
  <c r="O70" i="12"/>
  <c r="Q70" i="12"/>
  <c r="V70" i="12"/>
  <c r="G75" i="12"/>
  <c r="I75" i="12"/>
  <c r="K75" i="12"/>
  <c r="M75" i="12"/>
  <c r="O75" i="12"/>
  <c r="Q75" i="12"/>
  <c r="V75" i="12"/>
  <c r="G79" i="12"/>
  <c r="M79" i="12" s="1"/>
  <c r="I79" i="12"/>
  <c r="K79" i="12"/>
  <c r="O79" i="12"/>
  <c r="Q79" i="12"/>
  <c r="V79" i="12"/>
  <c r="G84" i="12"/>
  <c r="M84" i="12" s="1"/>
  <c r="I84" i="12"/>
  <c r="K84" i="12"/>
  <c r="O84" i="12"/>
  <c r="Q84" i="12"/>
  <c r="V84" i="12"/>
  <c r="G91" i="12"/>
  <c r="M91" i="12" s="1"/>
  <c r="I91" i="12"/>
  <c r="K91" i="12"/>
  <c r="O91" i="12"/>
  <c r="Q91" i="12"/>
  <c r="V91" i="12"/>
  <c r="G96" i="12"/>
  <c r="I96" i="12"/>
  <c r="K96" i="12"/>
  <c r="M96" i="12"/>
  <c r="O96" i="12"/>
  <c r="Q96" i="12"/>
  <c r="V96" i="12"/>
  <c r="G100" i="12"/>
  <c r="I100" i="12"/>
  <c r="K100" i="12"/>
  <c r="M100" i="12"/>
  <c r="O100" i="12"/>
  <c r="Q100" i="12"/>
  <c r="V100" i="12"/>
  <c r="G106" i="12"/>
  <c r="I106" i="12"/>
  <c r="K106" i="12"/>
  <c r="M106" i="12"/>
  <c r="O106" i="12"/>
  <c r="Q106" i="12"/>
  <c r="V106" i="12"/>
  <c r="G110" i="12"/>
  <c r="M110" i="12" s="1"/>
  <c r="I110" i="12"/>
  <c r="K110" i="12"/>
  <c r="O110" i="12"/>
  <c r="Q110" i="12"/>
  <c r="V110" i="12"/>
  <c r="G114" i="12"/>
  <c r="I114" i="12"/>
  <c r="K114" i="12"/>
  <c r="M114" i="12"/>
  <c r="O114" i="12"/>
  <c r="Q114" i="12"/>
  <c r="V114" i="12"/>
  <c r="G117" i="12"/>
  <c r="M117" i="12" s="1"/>
  <c r="I117" i="12"/>
  <c r="K117" i="12"/>
  <c r="O117" i="12"/>
  <c r="Q117" i="12"/>
  <c r="V117" i="12"/>
  <c r="G121" i="12"/>
  <c r="I121" i="12"/>
  <c r="K121" i="12"/>
  <c r="M121" i="12"/>
  <c r="O121" i="12"/>
  <c r="Q121" i="12"/>
  <c r="V121" i="12"/>
  <c r="K124" i="12"/>
  <c r="O124" i="12"/>
  <c r="G125" i="12"/>
  <c r="I125" i="12"/>
  <c r="I124" i="12" s="1"/>
  <c r="K125" i="12"/>
  <c r="M125" i="12"/>
  <c r="O125" i="12"/>
  <c r="Q125" i="12"/>
  <c r="Q124" i="12" s="1"/>
  <c r="V125" i="12"/>
  <c r="V124" i="12" s="1"/>
  <c r="G132" i="12"/>
  <c r="G124" i="12" s="1"/>
  <c r="I132" i="12"/>
  <c r="K132" i="12"/>
  <c r="O132" i="12"/>
  <c r="Q132" i="12"/>
  <c r="V132" i="12"/>
  <c r="G136" i="12"/>
  <c r="M136" i="12" s="1"/>
  <c r="I136" i="12"/>
  <c r="K136" i="12"/>
  <c r="O136" i="12"/>
  <c r="Q136" i="12"/>
  <c r="V136" i="12"/>
  <c r="G142" i="12"/>
  <c r="G143" i="12"/>
  <c r="I143" i="12"/>
  <c r="I142" i="12" s="1"/>
  <c r="K143" i="12"/>
  <c r="K142" i="12" s="1"/>
  <c r="M143" i="12"/>
  <c r="O143" i="12"/>
  <c r="Q143" i="12"/>
  <c r="Q142" i="12" s="1"/>
  <c r="V143" i="12"/>
  <c r="G147" i="12"/>
  <c r="I147" i="12"/>
  <c r="K147" i="12"/>
  <c r="M147" i="12"/>
  <c r="O147" i="12"/>
  <c r="O142" i="12" s="1"/>
  <c r="Q147" i="12"/>
  <c r="V147" i="12"/>
  <c r="G150" i="12"/>
  <c r="I150" i="12"/>
  <c r="K150" i="12"/>
  <c r="M150" i="12"/>
  <c r="O150" i="12"/>
  <c r="Q150" i="12"/>
  <c r="V150" i="12"/>
  <c r="G153" i="12"/>
  <c r="M153" i="12" s="1"/>
  <c r="I153" i="12"/>
  <c r="K153" i="12"/>
  <c r="O153" i="12"/>
  <c r="Q153" i="12"/>
  <c r="V153" i="12"/>
  <c r="V142" i="12" s="1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5" i="12"/>
  <c r="I165" i="12"/>
  <c r="K165" i="12"/>
  <c r="M165" i="12"/>
  <c r="O165" i="12"/>
  <c r="Q165" i="12"/>
  <c r="V165" i="12"/>
  <c r="G169" i="12"/>
  <c r="M169" i="12" s="1"/>
  <c r="I169" i="12"/>
  <c r="K169" i="12"/>
  <c r="O169" i="12"/>
  <c r="Q169" i="12"/>
  <c r="V169" i="12"/>
  <c r="G173" i="12"/>
  <c r="I173" i="12"/>
  <c r="K173" i="12"/>
  <c r="M173" i="12"/>
  <c r="O173" i="12"/>
  <c r="Q173" i="12"/>
  <c r="V173" i="12"/>
  <c r="G176" i="12"/>
  <c r="M176" i="12" s="1"/>
  <c r="I176" i="12"/>
  <c r="K176" i="12"/>
  <c r="O176" i="12"/>
  <c r="Q176" i="12"/>
  <c r="V176" i="12"/>
  <c r="G180" i="12"/>
  <c r="M180" i="12" s="1"/>
  <c r="M179" i="12" s="1"/>
  <c r="I180" i="12"/>
  <c r="K180" i="12"/>
  <c r="K179" i="12" s="1"/>
  <c r="O180" i="12"/>
  <c r="O179" i="12" s="1"/>
  <c r="Q180" i="12"/>
  <c r="V180" i="12"/>
  <c r="V179" i="12" s="1"/>
  <c r="G185" i="12"/>
  <c r="I185" i="12"/>
  <c r="K185" i="12"/>
  <c r="M185" i="12"/>
  <c r="O185" i="12"/>
  <c r="Q185" i="12"/>
  <c r="Q179" i="12" s="1"/>
  <c r="V185" i="12"/>
  <c r="G190" i="12"/>
  <c r="I190" i="12"/>
  <c r="K190" i="12"/>
  <c r="M190" i="12"/>
  <c r="O190" i="12"/>
  <c r="Q190" i="12"/>
  <c r="V190" i="12"/>
  <c r="G193" i="12"/>
  <c r="I193" i="12"/>
  <c r="I179" i="12" s="1"/>
  <c r="K193" i="12"/>
  <c r="M193" i="12"/>
  <c r="O193" i="12"/>
  <c r="Q193" i="12"/>
  <c r="V193" i="12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3" i="12"/>
  <c r="K203" i="12"/>
  <c r="O203" i="12"/>
  <c r="V203" i="12"/>
  <c r="G204" i="12"/>
  <c r="I204" i="12"/>
  <c r="I203" i="12" s="1"/>
  <c r="K204" i="12"/>
  <c r="M204" i="12"/>
  <c r="M203" i="12" s="1"/>
  <c r="O204" i="12"/>
  <c r="Q204" i="12"/>
  <c r="Q203" i="12" s="1"/>
  <c r="V204" i="12"/>
  <c r="O213" i="12"/>
  <c r="G214" i="12"/>
  <c r="I214" i="12"/>
  <c r="I213" i="12" s="1"/>
  <c r="K214" i="12"/>
  <c r="M214" i="12"/>
  <c r="O214" i="12"/>
  <c r="Q214" i="12"/>
  <c r="Q213" i="12" s="1"/>
  <c r="V214" i="12"/>
  <c r="V213" i="12" s="1"/>
  <c r="G222" i="12"/>
  <c r="G213" i="12" s="1"/>
  <c r="I222" i="12"/>
  <c r="K222" i="12"/>
  <c r="K213" i="12" s="1"/>
  <c r="O222" i="12"/>
  <c r="Q222" i="12"/>
  <c r="V222" i="12"/>
  <c r="G227" i="12"/>
  <c r="M227" i="12" s="1"/>
  <c r="I227" i="12"/>
  <c r="K227" i="12"/>
  <c r="K226" i="12" s="1"/>
  <c r="O227" i="12"/>
  <c r="O226" i="12" s="1"/>
  <c r="Q227" i="12"/>
  <c r="V227" i="12"/>
  <c r="V226" i="12" s="1"/>
  <c r="G234" i="12"/>
  <c r="I234" i="12"/>
  <c r="K234" i="12"/>
  <c r="M234" i="12"/>
  <c r="O234" i="12"/>
  <c r="Q234" i="12"/>
  <c r="Q226" i="12" s="1"/>
  <c r="V234" i="12"/>
  <c r="G239" i="12"/>
  <c r="I239" i="12"/>
  <c r="K239" i="12"/>
  <c r="M239" i="12"/>
  <c r="O239" i="12"/>
  <c r="Q239" i="12"/>
  <c r="V239" i="12"/>
  <c r="G243" i="12"/>
  <c r="I243" i="12"/>
  <c r="K243" i="12"/>
  <c r="M243" i="12"/>
  <c r="O243" i="12"/>
  <c r="Q243" i="12"/>
  <c r="V243" i="12"/>
  <c r="G249" i="12"/>
  <c r="M249" i="12" s="1"/>
  <c r="I249" i="12"/>
  <c r="K249" i="12"/>
  <c r="O249" i="12"/>
  <c r="Q249" i="12"/>
  <c r="V249" i="12"/>
  <c r="G254" i="12"/>
  <c r="I254" i="12"/>
  <c r="K254" i="12"/>
  <c r="M254" i="12"/>
  <c r="O254" i="12"/>
  <c r="Q254" i="12"/>
  <c r="V254" i="12"/>
  <c r="G263" i="12"/>
  <c r="M263" i="12" s="1"/>
  <c r="I263" i="12"/>
  <c r="K263" i="12"/>
  <c r="O263" i="12"/>
  <c r="Q263" i="12"/>
  <c r="V263" i="12"/>
  <c r="G268" i="12"/>
  <c r="I268" i="12"/>
  <c r="K268" i="12"/>
  <c r="M268" i="12"/>
  <c r="O268" i="12"/>
  <c r="Q268" i="12"/>
  <c r="V268" i="12"/>
  <c r="G273" i="12"/>
  <c r="M273" i="12" s="1"/>
  <c r="I273" i="12"/>
  <c r="K273" i="12"/>
  <c r="O273" i="12"/>
  <c r="Q273" i="12"/>
  <c r="V273" i="12"/>
  <c r="G276" i="12"/>
  <c r="I276" i="12"/>
  <c r="K276" i="12"/>
  <c r="M276" i="12"/>
  <c r="O276" i="12"/>
  <c r="Q276" i="12"/>
  <c r="V276" i="12"/>
  <c r="G279" i="12"/>
  <c r="M279" i="12" s="1"/>
  <c r="I279" i="12"/>
  <c r="K279" i="12"/>
  <c r="O279" i="12"/>
  <c r="Q279" i="12"/>
  <c r="V279" i="12"/>
  <c r="G285" i="12"/>
  <c r="M285" i="12" s="1"/>
  <c r="I285" i="12"/>
  <c r="I226" i="12" s="1"/>
  <c r="K285" i="12"/>
  <c r="O285" i="12"/>
  <c r="Q285" i="12"/>
  <c r="V285" i="12"/>
  <c r="G290" i="12"/>
  <c r="M290" i="12" s="1"/>
  <c r="I290" i="12"/>
  <c r="K290" i="12"/>
  <c r="O290" i="12"/>
  <c r="Q290" i="12"/>
  <c r="V290" i="12"/>
  <c r="G294" i="12"/>
  <c r="I294" i="12"/>
  <c r="K294" i="12"/>
  <c r="M294" i="12"/>
  <c r="O294" i="12"/>
  <c r="Q294" i="12"/>
  <c r="V294" i="12"/>
  <c r="G298" i="12"/>
  <c r="I298" i="12"/>
  <c r="K298" i="12"/>
  <c r="M298" i="12"/>
  <c r="O298" i="12"/>
  <c r="Q298" i="12"/>
  <c r="V298" i="12"/>
  <c r="G308" i="12"/>
  <c r="I308" i="12"/>
  <c r="K308" i="12"/>
  <c r="M308" i="12"/>
  <c r="O308" i="12"/>
  <c r="Q308" i="12"/>
  <c r="V308" i="12"/>
  <c r="G317" i="12"/>
  <c r="M317" i="12" s="1"/>
  <c r="I317" i="12"/>
  <c r="K317" i="12"/>
  <c r="O317" i="12"/>
  <c r="Q317" i="12"/>
  <c r="V317" i="12"/>
  <c r="G321" i="12"/>
  <c r="I321" i="12"/>
  <c r="K321" i="12"/>
  <c r="M321" i="12"/>
  <c r="O321" i="12"/>
  <c r="Q321" i="12"/>
  <c r="V321" i="12"/>
  <c r="G324" i="12"/>
  <c r="M324" i="12" s="1"/>
  <c r="I324" i="12"/>
  <c r="K324" i="12"/>
  <c r="O324" i="12"/>
  <c r="Q324" i="12"/>
  <c r="V324" i="12"/>
  <c r="G327" i="12"/>
  <c r="I327" i="12"/>
  <c r="K327" i="12"/>
  <c r="M327" i="12"/>
  <c r="O327" i="12"/>
  <c r="Q327" i="12"/>
  <c r="V327" i="12"/>
  <c r="G332" i="12"/>
  <c r="M332" i="12" s="1"/>
  <c r="I332" i="12"/>
  <c r="K332" i="12"/>
  <c r="O332" i="12"/>
  <c r="Q332" i="12"/>
  <c r="V332" i="12"/>
  <c r="G337" i="12"/>
  <c r="I337" i="12"/>
  <c r="K337" i="12"/>
  <c r="M337" i="12"/>
  <c r="O337" i="12"/>
  <c r="Q337" i="12"/>
  <c r="V337" i="12"/>
  <c r="G348" i="12"/>
  <c r="M348" i="12" s="1"/>
  <c r="I348" i="12"/>
  <c r="K348" i="12"/>
  <c r="O348" i="12"/>
  <c r="Q348" i="12"/>
  <c r="V348" i="12"/>
  <c r="G352" i="12"/>
  <c r="M352" i="12" s="1"/>
  <c r="I352" i="12"/>
  <c r="K352" i="12"/>
  <c r="O352" i="12"/>
  <c r="Q352" i="12"/>
  <c r="V352" i="12"/>
  <c r="G356" i="12"/>
  <c r="K356" i="12"/>
  <c r="O356" i="12"/>
  <c r="V356" i="12"/>
  <c r="G357" i="12"/>
  <c r="I357" i="12"/>
  <c r="I356" i="12" s="1"/>
  <c r="K357" i="12"/>
  <c r="M357" i="12"/>
  <c r="M356" i="12" s="1"/>
  <c r="O357" i="12"/>
  <c r="Q357" i="12"/>
  <c r="Q356" i="12" s="1"/>
  <c r="V357" i="12"/>
  <c r="G360" i="12"/>
  <c r="K360" i="12"/>
  <c r="O360" i="12"/>
  <c r="V360" i="12"/>
  <c r="G361" i="12"/>
  <c r="I361" i="12"/>
  <c r="I360" i="12" s="1"/>
  <c r="K361" i="12"/>
  <c r="M361" i="12"/>
  <c r="M360" i="12" s="1"/>
  <c r="O361" i="12"/>
  <c r="Q361" i="12"/>
  <c r="Q360" i="12" s="1"/>
  <c r="V361" i="12"/>
  <c r="G376" i="12"/>
  <c r="K376" i="12"/>
  <c r="O376" i="12"/>
  <c r="V376" i="12"/>
  <c r="G377" i="12"/>
  <c r="I377" i="12"/>
  <c r="I376" i="12" s="1"/>
  <c r="K377" i="12"/>
  <c r="M377" i="12"/>
  <c r="M376" i="12" s="1"/>
  <c r="O377" i="12"/>
  <c r="Q377" i="12"/>
  <c r="Q376" i="12" s="1"/>
  <c r="V377" i="12"/>
  <c r="G386" i="12"/>
  <c r="V386" i="12"/>
  <c r="G387" i="12"/>
  <c r="I387" i="12"/>
  <c r="I386" i="12" s="1"/>
  <c r="K387" i="12"/>
  <c r="M387" i="12"/>
  <c r="M386" i="12" s="1"/>
  <c r="O387" i="12"/>
  <c r="Q387" i="12"/>
  <c r="Q386" i="12" s="1"/>
  <c r="V387" i="12"/>
  <c r="G391" i="12"/>
  <c r="M391" i="12" s="1"/>
  <c r="I391" i="12"/>
  <c r="K391" i="12"/>
  <c r="K386" i="12" s="1"/>
  <c r="O391" i="12"/>
  <c r="O386" i="12" s="1"/>
  <c r="Q391" i="12"/>
  <c r="V391" i="12"/>
  <c r="G394" i="12"/>
  <c r="I394" i="12"/>
  <c r="K394" i="12"/>
  <c r="M394" i="12"/>
  <c r="O394" i="12"/>
  <c r="Q394" i="12"/>
  <c r="V394" i="12"/>
  <c r="G398" i="12"/>
  <c r="M398" i="12" s="1"/>
  <c r="M397" i="12" s="1"/>
  <c r="I398" i="12"/>
  <c r="I397" i="12" s="1"/>
  <c r="K398" i="12"/>
  <c r="O398" i="12"/>
  <c r="Q398" i="12"/>
  <c r="Q397" i="12" s="1"/>
  <c r="V398" i="12"/>
  <c r="G400" i="12"/>
  <c r="M400" i="12" s="1"/>
  <c r="I400" i="12"/>
  <c r="K400" i="12"/>
  <c r="O400" i="12"/>
  <c r="O397" i="12" s="1"/>
  <c r="Q400" i="12"/>
  <c r="V400" i="12"/>
  <c r="V397" i="12" s="1"/>
  <c r="G402" i="12"/>
  <c r="I402" i="12"/>
  <c r="K402" i="12"/>
  <c r="M402" i="12"/>
  <c r="O402" i="12"/>
  <c r="Q402" i="12"/>
  <c r="V402" i="12"/>
  <c r="G404" i="12"/>
  <c r="I404" i="12"/>
  <c r="K404" i="12"/>
  <c r="M404" i="12"/>
  <c r="O404" i="12"/>
  <c r="Q404" i="12"/>
  <c r="V404" i="12"/>
  <c r="G406" i="12"/>
  <c r="I406" i="12"/>
  <c r="K406" i="12"/>
  <c r="M406" i="12"/>
  <c r="O406" i="12"/>
  <c r="Q406" i="12"/>
  <c r="V406" i="12"/>
  <c r="G408" i="12"/>
  <c r="M408" i="12" s="1"/>
  <c r="I408" i="12"/>
  <c r="K408" i="12"/>
  <c r="O408" i="12"/>
  <c r="Q408" i="12"/>
  <c r="V408" i="12"/>
  <c r="G410" i="12"/>
  <c r="I410" i="12"/>
  <c r="K410" i="12"/>
  <c r="M410" i="12"/>
  <c r="O410" i="12"/>
  <c r="Q410" i="12"/>
  <c r="V410" i="12"/>
  <c r="G412" i="12"/>
  <c r="M412" i="12" s="1"/>
  <c r="I412" i="12"/>
  <c r="K412" i="12"/>
  <c r="O412" i="12"/>
  <c r="Q412" i="12"/>
  <c r="V412" i="12"/>
  <c r="G414" i="12"/>
  <c r="I414" i="12"/>
  <c r="K414" i="12"/>
  <c r="M414" i="12"/>
  <c r="O414" i="12"/>
  <c r="Q414" i="12"/>
  <c r="V414" i="12"/>
  <c r="G416" i="12"/>
  <c r="M416" i="12" s="1"/>
  <c r="I416" i="12"/>
  <c r="K416" i="12"/>
  <c r="O416" i="12"/>
  <c r="Q416" i="12"/>
  <c r="V416" i="12"/>
  <c r="G418" i="12"/>
  <c r="I418" i="12"/>
  <c r="K418" i="12"/>
  <c r="M418" i="12"/>
  <c r="O418" i="12"/>
  <c r="Q418" i="12"/>
  <c r="V418" i="12"/>
  <c r="G420" i="12"/>
  <c r="M420" i="12" s="1"/>
  <c r="I420" i="12"/>
  <c r="K420" i="12"/>
  <c r="K397" i="12" s="1"/>
  <c r="O420" i="12"/>
  <c r="Q420" i="12"/>
  <c r="V420" i="12"/>
  <c r="I422" i="12"/>
  <c r="G423" i="12"/>
  <c r="M423" i="12" s="1"/>
  <c r="M422" i="12" s="1"/>
  <c r="I423" i="12"/>
  <c r="K423" i="12"/>
  <c r="K422" i="12" s="1"/>
  <c r="O423" i="12"/>
  <c r="O422" i="12" s="1"/>
  <c r="Q423" i="12"/>
  <c r="V423" i="12"/>
  <c r="V422" i="12" s="1"/>
  <c r="G427" i="12"/>
  <c r="I427" i="12"/>
  <c r="K427" i="12"/>
  <c r="M427" i="12"/>
  <c r="O427" i="12"/>
  <c r="Q427" i="12"/>
  <c r="Q422" i="12" s="1"/>
  <c r="V427" i="12"/>
  <c r="G429" i="12"/>
  <c r="I429" i="12"/>
  <c r="K429" i="12"/>
  <c r="M429" i="12"/>
  <c r="O429" i="12"/>
  <c r="Q429" i="12"/>
  <c r="V429" i="12"/>
  <c r="G431" i="12"/>
  <c r="I431" i="12"/>
  <c r="K431" i="12"/>
  <c r="M431" i="12"/>
  <c r="O431" i="12"/>
  <c r="Q431" i="12"/>
  <c r="V431" i="12"/>
  <c r="G433" i="12"/>
  <c r="M433" i="12" s="1"/>
  <c r="I433" i="12"/>
  <c r="K433" i="12"/>
  <c r="O433" i="12"/>
  <c r="Q433" i="12"/>
  <c r="V433" i="12"/>
  <c r="I437" i="12"/>
  <c r="G438" i="12"/>
  <c r="M438" i="12" s="1"/>
  <c r="I438" i="12"/>
  <c r="K438" i="12"/>
  <c r="K437" i="12" s="1"/>
  <c r="O438" i="12"/>
  <c r="O437" i="12" s="1"/>
  <c r="Q438" i="12"/>
  <c r="V438" i="12"/>
  <c r="V437" i="12" s="1"/>
  <c r="G440" i="12"/>
  <c r="I440" i="12"/>
  <c r="K440" i="12"/>
  <c r="M440" i="12"/>
  <c r="O440" i="12"/>
  <c r="Q440" i="12"/>
  <c r="Q437" i="12" s="1"/>
  <c r="V440" i="12"/>
  <c r="G442" i="12"/>
  <c r="M442" i="12" s="1"/>
  <c r="I442" i="12"/>
  <c r="K442" i="12"/>
  <c r="O442" i="12"/>
  <c r="Q442" i="12"/>
  <c r="V442" i="12"/>
  <c r="G444" i="12"/>
  <c r="I444" i="12"/>
  <c r="K444" i="12"/>
  <c r="M444" i="12"/>
  <c r="O444" i="12"/>
  <c r="Q444" i="12"/>
  <c r="V444" i="12"/>
  <c r="K446" i="12"/>
  <c r="G447" i="12"/>
  <c r="M447" i="12" s="1"/>
  <c r="I447" i="12"/>
  <c r="I446" i="12" s="1"/>
  <c r="K447" i="12"/>
  <c r="O447" i="12"/>
  <c r="Q447" i="12"/>
  <c r="Q446" i="12" s="1"/>
  <c r="V447" i="12"/>
  <c r="G450" i="12"/>
  <c r="M450" i="12" s="1"/>
  <c r="I450" i="12"/>
  <c r="K450" i="12"/>
  <c r="O450" i="12"/>
  <c r="Q450" i="12"/>
  <c r="V450" i="12"/>
  <c r="V446" i="12" s="1"/>
  <c r="G453" i="12"/>
  <c r="I453" i="12"/>
  <c r="K453" i="12"/>
  <c r="M453" i="12"/>
  <c r="O453" i="12"/>
  <c r="Q453" i="12"/>
  <c r="V453" i="12"/>
  <c r="G456" i="12"/>
  <c r="I456" i="12"/>
  <c r="K456" i="12"/>
  <c r="M456" i="12"/>
  <c r="O456" i="12"/>
  <c r="O446" i="12" s="1"/>
  <c r="Q456" i="12"/>
  <c r="V456" i="12"/>
  <c r="I459" i="12"/>
  <c r="Q459" i="12"/>
  <c r="G460" i="12"/>
  <c r="M460" i="12" s="1"/>
  <c r="M459" i="12" s="1"/>
  <c r="I460" i="12"/>
  <c r="K460" i="12"/>
  <c r="K459" i="12" s="1"/>
  <c r="O460" i="12"/>
  <c r="O459" i="12" s="1"/>
  <c r="Q460" i="12"/>
  <c r="V460" i="12"/>
  <c r="V459" i="12" s="1"/>
  <c r="I463" i="12"/>
  <c r="G464" i="12"/>
  <c r="M464" i="12" s="1"/>
  <c r="M463" i="12" s="1"/>
  <c r="I464" i="12"/>
  <c r="K464" i="12"/>
  <c r="K463" i="12" s="1"/>
  <c r="O464" i="12"/>
  <c r="O463" i="12" s="1"/>
  <c r="Q464" i="12"/>
  <c r="V464" i="12"/>
  <c r="V463" i="12" s="1"/>
  <c r="G467" i="12"/>
  <c r="I467" i="12"/>
  <c r="K467" i="12"/>
  <c r="M467" i="12"/>
  <c r="O467" i="12"/>
  <c r="Q467" i="12"/>
  <c r="Q463" i="12" s="1"/>
  <c r="V467" i="12"/>
  <c r="G470" i="12"/>
  <c r="M470" i="12" s="1"/>
  <c r="I470" i="12"/>
  <c r="K470" i="12"/>
  <c r="O470" i="12"/>
  <c r="Q470" i="12"/>
  <c r="V470" i="12"/>
  <c r="G476" i="12"/>
  <c r="I476" i="12"/>
  <c r="K476" i="12"/>
  <c r="M476" i="12"/>
  <c r="O476" i="12"/>
  <c r="Q476" i="12"/>
  <c r="V476" i="12"/>
  <c r="G479" i="12"/>
  <c r="K479" i="12"/>
  <c r="O479" i="12"/>
  <c r="G480" i="12"/>
  <c r="M480" i="12" s="1"/>
  <c r="M479" i="12" s="1"/>
  <c r="I480" i="12"/>
  <c r="I479" i="12" s="1"/>
  <c r="K480" i="12"/>
  <c r="O480" i="12"/>
  <c r="Q480" i="12"/>
  <c r="Q479" i="12" s="1"/>
  <c r="V480" i="12"/>
  <c r="V479" i="12" s="1"/>
  <c r="G492" i="12"/>
  <c r="G493" i="12"/>
  <c r="I493" i="12"/>
  <c r="I492" i="12" s="1"/>
  <c r="K493" i="12"/>
  <c r="M493" i="12"/>
  <c r="O493" i="12"/>
  <c r="O492" i="12" s="1"/>
  <c r="Q493" i="12"/>
  <c r="Q492" i="12" s="1"/>
  <c r="V493" i="12"/>
  <c r="G495" i="12"/>
  <c r="I495" i="12"/>
  <c r="K495" i="12"/>
  <c r="M495" i="12"/>
  <c r="O495" i="12"/>
  <c r="Q495" i="12"/>
  <c r="V495" i="12"/>
  <c r="G498" i="12"/>
  <c r="I498" i="12"/>
  <c r="K498" i="12"/>
  <c r="M498" i="12"/>
  <c r="O498" i="12"/>
  <c r="Q498" i="12"/>
  <c r="V498" i="12"/>
  <c r="G500" i="12"/>
  <c r="M500" i="12" s="1"/>
  <c r="I500" i="12"/>
  <c r="K500" i="12"/>
  <c r="K492" i="12" s="1"/>
  <c r="O500" i="12"/>
  <c r="Q500" i="12"/>
  <c r="V500" i="12"/>
  <c r="G502" i="12"/>
  <c r="I502" i="12"/>
  <c r="K502" i="12"/>
  <c r="M502" i="12"/>
  <c r="O502" i="12"/>
  <c r="Q502" i="12"/>
  <c r="V502" i="12"/>
  <c r="G504" i="12"/>
  <c r="M504" i="12" s="1"/>
  <c r="I504" i="12"/>
  <c r="K504" i="12"/>
  <c r="O504" i="12"/>
  <c r="Q504" i="12"/>
  <c r="V504" i="12"/>
  <c r="V492" i="12" s="1"/>
  <c r="AE507" i="12"/>
  <c r="AF507" i="12"/>
  <c r="I20" i="1"/>
  <c r="I19" i="1"/>
  <c r="I18" i="1"/>
  <c r="I17" i="1"/>
  <c r="I16" i="1"/>
  <c r="I75" i="1"/>
  <c r="J74" i="1" s="1"/>
  <c r="F43" i="1"/>
  <c r="G23" i="1" s="1"/>
  <c r="G43" i="1"/>
  <c r="G25" i="1" s="1"/>
  <c r="H43" i="1"/>
  <c r="I43" i="1"/>
  <c r="J42" i="1" s="1"/>
  <c r="I42" i="1"/>
  <c r="I41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73" i="1" l="1"/>
  <c r="J57" i="1"/>
  <c r="J72" i="1"/>
  <c r="J63" i="1"/>
  <c r="J66" i="1"/>
  <c r="J60" i="1"/>
  <c r="J67" i="1"/>
  <c r="J54" i="1"/>
  <c r="J61" i="1"/>
  <c r="J68" i="1"/>
  <c r="J55" i="1"/>
  <c r="J62" i="1"/>
  <c r="J69" i="1"/>
  <c r="J56" i="1"/>
  <c r="J58" i="1"/>
  <c r="J64" i="1"/>
  <c r="J70" i="1"/>
  <c r="J53" i="1"/>
  <c r="J59" i="1"/>
  <c r="J65" i="1"/>
  <c r="J71" i="1"/>
  <c r="A27" i="1"/>
  <c r="M437" i="12"/>
  <c r="M226" i="12"/>
  <c r="M124" i="12"/>
  <c r="M142" i="12"/>
  <c r="M492" i="12"/>
  <c r="M446" i="12"/>
  <c r="M222" i="12"/>
  <c r="M213" i="12" s="1"/>
  <c r="M132" i="12"/>
  <c r="G463" i="12"/>
  <c r="G437" i="12"/>
  <c r="G446" i="12"/>
  <c r="G397" i="12"/>
  <c r="G459" i="12"/>
  <c r="M61" i="12"/>
  <c r="M55" i="12" s="1"/>
  <c r="G226" i="12"/>
  <c r="G179" i="12"/>
  <c r="G422" i="12"/>
  <c r="I21" i="1"/>
  <c r="J39" i="1"/>
  <c r="J43" i="1" s="1"/>
  <c r="J41" i="1"/>
  <c r="J75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pelina</author>
  </authors>
  <commentList>
    <comment ref="S6" authorId="0" shapeId="0" xr:uid="{17DEDF0B-A0E3-4CBA-B03E-B2331330BB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C6FF4B-59E4-42D5-99BA-155C61FE4AF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<sst xmlns="http://schemas.openxmlformats.org/spreadsheetml/2006/main" count="1842" uniqueCount="633">
  <si>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</si>
  <si>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</si>
  <si>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</si>
  <si>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</si>
  <si>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</si>
  <si>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</si>
  <si>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</si>
  <si>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</si>
  <si>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</si>
  <si>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</si>
  <si>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</si>
  <si>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</si>
  <si>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</si>
  <si>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</si>
  <si>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</si>
  <si>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</si>
  <si>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</si>
  <si>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</si>
  <si>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</si>
  <si>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</si>
  <si>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</si>
  <si>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</si>
  <si>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</si>
  <si>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</si>
  <si>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</si>
  <si>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</si>
  <si>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</si>
  <si>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</si>
  <si>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</si>
  <si>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</si>
  <si>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</si>
  <si>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</si>
  <si>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</si>
  <si>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</si>
  <si>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</si>
  <si>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</si>
  <si>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</si>
  <si>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</si>
  <si>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</si>
  <si>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</si>
  <si>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</si>
  <si>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</si>
  <si>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</si>
  <si>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01270724</t>
  </si>
  <si>
    <t>Stavební část</t>
  </si>
  <si>
    <t>0001</t>
  </si>
  <si>
    <t>Stavební úpravy v části objektu</t>
  </si>
  <si>
    <t>Objekt:</t>
  </si>
  <si>
    <t>Rozpočet:</t>
  </si>
  <si>
    <t>11-24-05</t>
  </si>
  <si>
    <t>ZUŠ Brno, Charbulova 108/84</t>
  </si>
  <si>
    <t>Stavba</t>
  </si>
  <si>
    <t>Stavební objekt</t>
  </si>
  <si>
    <t>Celkem za stavbu</t>
  </si>
  <si>
    <t>CZK</t>
  </si>
  <si>
    <t>#POPS</t>
  </si>
  <si>
    <t>Popis stavby: 11-24-05 - ZUŠ Brno, Charbulova 108/84</t>
  </si>
  <si>
    <t>#POPO</t>
  </si>
  <si>
    <t>Popis objektu: 0001 - Stavební úpravy v části objektu</t>
  </si>
  <si>
    <t>#POPR</t>
  </si>
  <si>
    <t>Popis rozpočtu: 01270724 - Stavební část</t>
  </si>
  <si>
    <t>Rekapitulace dílů</t>
  </si>
  <si>
    <t>Typ dílu</t>
  </si>
  <si>
    <t>000</t>
  </si>
  <si>
    <t>Upozornění</t>
  </si>
  <si>
    <t>005,6</t>
  </si>
  <si>
    <t>Vedlejší a ostatní náklady</t>
  </si>
  <si>
    <t>11</t>
  </si>
  <si>
    <t>Přípravné a přidružené práce</t>
  </si>
  <si>
    <t>3</t>
  </si>
  <si>
    <t>Svislé a kompletní konstrukce</t>
  </si>
  <si>
    <t>342</t>
  </si>
  <si>
    <t>Sádrokartonové konstrukce</t>
  </si>
  <si>
    <t>61</t>
  </si>
  <si>
    <t>Úpravy povrchů vnitřní</t>
  </si>
  <si>
    <t>63</t>
  </si>
  <si>
    <t>Podlahy a podlahové konstrukce</t>
  </si>
  <si>
    <t>800</t>
  </si>
  <si>
    <t>Hodinová zúčtovací sazba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</si>
  <si>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</si>
  <si>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</si>
  <si>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</si>
  <si>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</si>
  <si>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</si>
  <si>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</si>
  <si>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999</t>
  </si>
  <si>
    <t>Výpočet ploch - neoceňovat</t>
  </si>
  <si>
    <t>711</t>
  </si>
  <si>
    <t>Izolace proti vodě</t>
  </si>
  <si>
    <t>713</t>
  </si>
  <si>
    <t>Izolace tepelné</t>
  </si>
  <si>
    <t>725.1</t>
  </si>
  <si>
    <t>Sanitární vybavení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</si>
  <si>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</si>
  <si>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</si>
  <si>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</si>
  <si>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</si>
  <si>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</si>
  <si>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</si>
  <si>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</si>
  <si>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</si>
  <si>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</si>
  <si>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</si>
  <si>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</si>
  <si>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</si>
  <si>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</si>
  <si>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</si>
  <si>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</si>
  <si>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</si>
  <si>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</si>
  <si>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</si>
  <si>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</si>
  <si>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</si>
  <si>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</si>
  <si>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</si>
  <si>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</si>
  <si>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</si>
  <si>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</si>
  <si>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</si>
  <si>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</si>
  <si>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</si>
  <si>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</si>
  <si>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</si>
  <si>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</si>
  <si>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</si>
  <si>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</si>
  <si>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</si>
  <si>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</si>
  <si>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</si>
  <si>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</si>
  <si>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</si>
  <si>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</si>
  <si>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</si>
  <si>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</si>
  <si>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</si>
  <si>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</si>
  <si>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</si>
  <si>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</si>
  <si>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</si>
  <si>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 000-00</t>
  </si>
  <si>
    <t>Upozornění - neoceňovat !!!</t>
  </si>
  <si>
    <t>Vlastní</t>
  </si>
  <si>
    <t>Indiv</t>
  </si>
  <si>
    <t>Práce</t>
  </si>
  <si>
    <t>Běžná</t>
  </si>
  <si>
    <t>POL1_</t>
  </si>
  <si>
    <t xml:space="preserve">1. R-položky jsou oceněny včetně všech potřebných : </t>
  </si>
  <si>
    <t>VV</t>
  </si>
  <si>
    <t xml:space="preserve">prací a materiálů. : </t>
  </si>
  <si>
    <t xml:space="preserve">2. Při nejasnostech kontaktujte projektanta ! : </t>
  </si>
  <si>
    <t xml:space="preserve">3. Rozpočet je sestaven v cenové soustavě RTS DATA. : </t>
  </si>
  <si>
    <t xml:space="preserve">Technické a cenové podmínky lze nalézt na adrese : </t>
  </si>
  <si>
    <t xml:space="preserve">www.cenovasoustava.cz. : </t>
  </si>
  <si>
    <t xml:space="preserve">4. V cenách bourání a demontáží je i třídění odpadu. : </t>
  </si>
  <si>
    <t xml:space="preserve">5. Položky vlastní jsou položky s příponou T.xx, U.xx, V.xx a : </t>
  </si>
  <si>
    <t xml:space="preserve">všechny R-položky. : </t>
  </si>
  <si>
    <t xml:space="preserve">6. V ceně příslušných položek je i dílenská dokumentace. : </t>
  </si>
  <si>
    <t xml:space="preserve">7. Pokud se v položce vyskytne obchodní název : </t>
  </si>
  <si>
    <t xml:space="preserve">materiálu, jedná se pouze o informaci a lze použít i : </t>
  </si>
  <si>
    <t xml:space="preserve">výrobek jiný, stejných vlastností. : </t>
  </si>
  <si>
    <t xml:space="preserve">8. Pro ocenění truhlářských a jiných výrobků : </t>
  </si>
  <si>
    <t xml:space="preserve">je nutné použít příslušné výpisy, protože v rozpočtu : </t>
  </si>
  <si>
    <t xml:space="preserve">jsou texty zkrácené. : </t>
  </si>
  <si>
    <t xml:space="preserve">9. K číslu poznámky na výkresu bouracích prací je : </t>
  </si>
  <si>
    <t>v rozpočtu přidáno písmeno "B". : 0</t>
  </si>
  <si>
    <t>SPU</t>
  </si>
  <si>
    <t>R 005,6-01</t>
  </si>
  <si>
    <t>VRN celkem</t>
  </si>
  <si>
    <t>kpl</t>
  </si>
  <si>
    <t xml:space="preserve">Zařízení staveniště, provoz objednatele, průběžný úklid, : </t>
  </si>
  <si>
    <t>kompletační činnost apod. : 1</t>
  </si>
  <si>
    <t>R 11-01</t>
  </si>
  <si>
    <t>Ochrana stávající podlahy před poškozením během stav.prací vhodným způsobem</t>
  </si>
  <si>
    <t>m2</t>
  </si>
  <si>
    <t xml:space="preserve">např.geotextilií a deskami OSB apod. (v trase dopravy : </t>
  </si>
  <si>
    <t xml:space="preserve">materiálu a suti atd) : </t>
  </si>
  <si>
    <t>115 : 1,3*2,6</t>
  </si>
  <si>
    <t>114 : 2*2+1*1,1</t>
  </si>
  <si>
    <t>117 : (7,7+6,5)*1,8/2</t>
  </si>
  <si>
    <t>213,214 : 3,44*1,5</t>
  </si>
  <si>
    <t>212 : 2*1</t>
  </si>
  <si>
    <t>202 : (7,7+6,5)*1,8/2</t>
  </si>
  <si>
    <t>schodiště : 1,2*(3*2+2,85)*2</t>
  </si>
  <si>
    <t>ostatní (předpoklad) : 25</t>
  </si>
  <si>
    <t>R 11-02</t>
  </si>
  <si>
    <t>Ochrana konstrukcí vhodným způsobem (např.Pe folií apod.) vč.přesahů</t>
  </si>
  <si>
    <t xml:space="preserve">Stávající okna, dveře zárubně, radiátory, různé : </t>
  </si>
  <si>
    <t xml:space="preserve">vnitřní vybavení, které nelze přemístit apod. : </t>
  </si>
  <si>
    <t>předpoklad : 65</t>
  </si>
  <si>
    <t>R 11-03</t>
  </si>
  <si>
    <t>Protiprachové vlhčené rohožky cca 800/600 mm -  montáž, amortizace, demontáž</t>
  </si>
  <si>
    <t>ks</t>
  </si>
  <si>
    <t>Počet nutno upřesnit dle skutečnosti : 4</t>
  </si>
  <si>
    <t>317234410RT2</t>
  </si>
  <si>
    <t>Vyzdívka mezi nosníky cementovou</t>
  </si>
  <si>
    <t>m3</t>
  </si>
  <si>
    <t>801-4</t>
  </si>
  <si>
    <t>RTS 24/ I</t>
  </si>
  <si>
    <t>jakýmikoliv cihlami pálenými na jakoukoliv maltu,</t>
  </si>
  <si>
    <t>SPI</t>
  </si>
  <si>
    <t>1NP : 0,1*0,05*(1,2+1*2)</t>
  </si>
  <si>
    <t>2NP : 0,1*0,1*0,9*2+0,1*0,05*(1+1,2)*2</t>
  </si>
  <si>
    <t>317941121R00</t>
  </si>
  <si>
    <t>Osazení ocelových válcovaných nosníků na zdivu bez dodávky materiálu, výšky do 120 mm</t>
  </si>
  <si>
    <t>t</t>
  </si>
  <si>
    <t>801-1</t>
  </si>
  <si>
    <t>profilu I, nebo IE, nebo U, nebo UE, nebo L</t>
  </si>
  <si>
    <t>1NP : 0,0102+0,0061+0,0106</t>
  </si>
  <si>
    <t>2NP : 0,0102+0,0122+0,0106</t>
  </si>
  <si>
    <t>317941121RT2</t>
  </si>
  <si>
    <t xml:space="preserve">Osazení ocelových válcovaných nosníků na zdivu včetně dodávky profilu I, výšky 100 mm </t>
  </si>
  <si>
    <t>2NP : 0,045</t>
  </si>
  <si>
    <t>340236211RT2</t>
  </si>
  <si>
    <t>Zazdívka otvorů o ploše přes 0,0225 m2 do 0,09 m2 v příčkách nebo stěnách cihlami  pálenými  tloušťky do 100 mm</t>
  </si>
  <si>
    <t>kus</t>
  </si>
  <si>
    <t>včetně pomocného pracovního lešení</t>
  </si>
  <si>
    <t>pozn.1.8 : 1</t>
  </si>
  <si>
    <t>pozn.1.6,1.7,2.5 : 4</t>
  </si>
  <si>
    <t>340271510R00</t>
  </si>
  <si>
    <t>Zazdívka otvorů příček z pórobetonových tvárnic plochy od 0,25 m2 do 1 m2, tloušťka zdiva 100 mm</t>
  </si>
  <si>
    <t>pozn.2.2 a 1.3 : 0,95*0,6*3</t>
  </si>
  <si>
    <t>342255022R00</t>
  </si>
  <si>
    <t>Příčky z cihel a tvárnic nepálených příčky z příčkovek pórobetonových tloušťky 75 mm</t>
  </si>
  <si>
    <t>včetně pomocného lešení</t>
  </si>
  <si>
    <t>pozn.1.4 : 0,15*2*(3,1-1,2)</t>
  </si>
  <si>
    <t>pozn.2.3 : 0,15*2*(3,1-1,5)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</si>
  <si>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</si>
  <si>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</si>
  <si>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</si>
  <si>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</si>
  <si>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</si>
  <si>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POP</t>
  </si>
  <si>
    <t>15 cm : 1,5*4+1,2*2+0,2*2</t>
  </si>
  <si>
    <t>10 cm : 0,2*2</t>
  </si>
  <si>
    <t>7,5 cm : 1,9*2+1,6*2</t>
  </si>
  <si>
    <t>346244381RT2</t>
  </si>
  <si>
    <t>Plentování ocelových nosníků jednostranné výšky do 200 mm</t>
  </si>
  <si>
    <t>jakýmikoliv cihlami,</t>
  </si>
  <si>
    <t>1NP : 0,3*(1,2+1*2)</t>
  </si>
  <si>
    <t>2NP : 0,8*0,9*2+0,3*(1+1,2)*2</t>
  </si>
  <si>
    <t>346275113R00</t>
  </si>
  <si>
    <t>Přizdívky a obezdívky z desek pórobetonových tloušťky 100 mm</t>
  </si>
  <si>
    <t>s pomocným lešením o výšce podlahy do 1900 mm a pro zatížení do 1,5 kPa.</t>
  </si>
  <si>
    <t>pozn.1.2 : 0,95*0,2</t>
  </si>
  <si>
    <t>346275115R00</t>
  </si>
  <si>
    <t>Přizdívky a obezdívky z desek pórobetonových tloušťky 150 mm</t>
  </si>
  <si>
    <t>pozn.2.1 : (0,89+0,91*2)*1,5</t>
  </si>
  <si>
    <t>pozn.1.1 : 0,935*2*1,2</t>
  </si>
  <si>
    <t>pozn.1.2 : 0,87*0,2</t>
  </si>
  <si>
    <t>R 3-01</t>
  </si>
  <si>
    <t>Zazdívka otvoru cca 200/200 ve fasádě - kompletní provedení</t>
  </si>
  <si>
    <t xml:space="preserve">Včetně demontáže mřížek, zapravení stávající fasády atd. dle : </t>
  </si>
  <si>
    <t>pozn.0.1 na výkresu "Pohled P1 nový stav" a dle pozn.B14. : 2</t>
  </si>
  <si>
    <t>R 3-02</t>
  </si>
  <si>
    <t>Dozdívka kolem VZT potrubí ve fasádě - kompletní provedení</t>
  </si>
  <si>
    <t xml:space="preserve">Včetně zapravení stávající fasády atd. dle pozn.0.2 : </t>
  </si>
  <si>
    <t>na výkresu "Pohled P1 nový stav". : 2</t>
  </si>
  <si>
    <t>R 3-03</t>
  </si>
  <si>
    <t>D+M pomocných a nepředpokládaných ocelových konstrukcí</t>
  </si>
  <si>
    <t>kg</t>
  </si>
  <si>
    <t>1+2NP : 50*2</t>
  </si>
  <si>
    <t>13231054R</t>
  </si>
  <si>
    <t>Tyč ocelová válcovaná za tepla průřez: rovnoramenné L; značka: S235JR (1.0038); a = 40 mm; b = 40 mm; t = 4,0 mm</t>
  </si>
  <si>
    <t>SPCM</t>
  </si>
  <si>
    <t>Specifikace</t>
  </si>
  <si>
    <t>POL3_</t>
  </si>
  <si>
    <t>1NP : (0,0102+0,0061)*1,08</t>
  </si>
  <si>
    <t>2NP : (0,0102+0,0122)*1,08</t>
  </si>
  <si>
    <t>133301510000R</t>
  </si>
  <si>
    <t>Tyč ocelová válcovaná za tepla průřez: rovnoramenné L; značka: S235JR (1.0038); a = 50 mm; b = 50 mm; t = 5,0 mm</t>
  </si>
  <si>
    <t>1+2NP : 0,0106*2*1,08</t>
  </si>
  <si>
    <t>347016221R00</t>
  </si>
  <si>
    <t>Předstěny opláštěné sádrokartonovými deskami volně stojící, bez izolace 1x nosná ocelová konstrukce CW 75, dvojité opláštění, desky standard, tloušťky 12,5 mm, tloušťka stěny 100 mm, požární odolnost EI 45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</si>
  <si>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</si>
  <si>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</si>
  <si>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</si>
  <si>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214 : (0,525+0,375)*3,1</t>
  </si>
  <si>
    <t>342264051RT1</t>
  </si>
  <si>
    <t>Podhledy na kovové konstrukci opláštěné deskami sádrokartonovými nosná konstrukce z profilů CD s přímým uchycením 1x deska, tloušťky 12,5 mm, standard, bez izolace</t>
  </si>
  <si>
    <t>115 : 1,27*(0,5+0,4)</t>
  </si>
  <si>
    <t>214 : 1,125*(0,525+0,5)</t>
  </si>
  <si>
    <t>342264051RT3</t>
  </si>
  <si>
    <t>Podhledy na kovové konstrukci opláštěné deskami sádrokartonovými nosná konstrukce z profilů CD s přímým uchycením 1x deska, tloušťky 12,5 mm, impregnovaná, bez izolace</t>
  </si>
  <si>
    <t>116 : 2,05*0,87</t>
  </si>
  <si>
    <t>120-122 : 1,92*3,26</t>
  </si>
  <si>
    <t>218 : 2,32*0,89</t>
  </si>
  <si>
    <t>215-217 : 1,87*3,44</t>
  </si>
  <si>
    <t>611423421R00</t>
  </si>
  <si>
    <t>Oprava vnitřních vápenných omítek stropů s 1 x nebo 2 x rákosováním  v množství opravované plochy přes 30 do 50 %, hladkých</t>
  </si>
  <si>
    <t>Včetně pomocného pracovního lešení o výšce podlahy do 1900 mm a pro zatížení do 1,5 kPa.</t>
  </si>
  <si>
    <t>dle otlučení : 17,92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</si>
  <si>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</si>
  <si>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</si>
  <si>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</si>
  <si>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611481112R00</t>
  </si>
  <si>
    <t>Potažení stropů pletivem keramickým pletivem, s vypnutím</t>
  </si>
  <si>
    <t>17,92*0,5</t>
  </si>
  <si>
    <t>612403399RT2</t>
  </si>
  <si>
    <t>Hrubá výplň rýh ve stěnách, jakoukoliv maltou maltou ze suchých směsí  jakékoliv šířky</t>
  </si>
  <si>
    <t>jakékoliv šířky rýhy,</t>
  </si>
  <si>
    <t>2NP : 0,1*0,9*4</t>
  </si>
  <si>
    <t>612421626R00</t>
  </si>
  <si>
    <t>Omítky vnitřní stěn vápenné nebo vápenocementové v podlaží i ve schodišti hladké</t>
  </si>
  <si>
    <t>dle otlučení : 8,02</t>
  </si>
  <si>
    <t>612421331RT2</t>
  </si>
  <si>
    <t>Oprava vnitřních vápenných omítek stěn v množství opravované plochy přes 10 do 30 %,  štukových</t>
  </si>
  <si>
    <t>202 : 4,7*3,49-0,42*0,42-0,8*2*2</t>
  </si>
  <si>
    <t>114,117 : (2,7+3,5)*3,15-0,6*2-0,8*2</t>
  </si>
  <si>
    <t>612421421R00</t>
  </si>
  <si>
    <t>Oprava vnitřních vápenných omítek stěn v množství opravované plochy přes 30 do 50 %, hladkých</t>
  </si>
  <si>
    <t>dle otlučení : 48,17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</si>
  <si>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</si>
  <si>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</si>
  <si>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</si>
  <si>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8,02*1,2+48,17+2</t>
  </si>
  <si>
    <t>612481211RT8</t>
  </si>
  <si>
    <t>Vyztužení povrchu vnitřních stěn sklotextilní síťovinou s dodávkou síťoviny a stěrkového tmelu</t>
  </si>
  <si>
    <t>překlad v přizdívce za WC : 0,7*0,25*(3+2)</t>
  </si>
  <si>
    <t>R 61-01</t>
  </si>
  <si>
    <t>Příplatek za zabudované omítkové lišty (průměr na 1 m2)</t>
  </si>
  <si>
    <t>dle štuku : 59,794</t>
  </si>
  <si>
    <t>631312711R00</t>
  </si>
  <si>
    <t xml:space="preserve">Mazanina z betonu prostého tl. přes 50 do 80 mm třídy C 25/30,  </t>
  </si>
  <si>
    <t>(z kameniva) hlazená dřevěným hladítkem</t>
  </si>
  <si>
    <t>Včetně vytvoření dilatačních spár, bez zaplnění.</t>
  </si>
  <si>
    <t>P2 : 0,96*(0,05+0,07)/2</t>
  </si>
  <si>
    <t>631312141V01</t>
  </si>
  <si>
    <t>Doplnění rýh betonem v dosavadních mazaninách, beton C 25/30</t>
  </si>
  <si>
    <t>VL21</t>
  </si>
  <si>
    <t xml:space="preserve">po vybouraných příčkách : </t>
  </si>
  <si>
    <t>1NP : (0,87+1,92+1,46)*0,1*0,1</t>
  </si>
  <si>
    <t>2NP : (1,87+1,47)*0,1*0,1</t>
  </si>
  <si>
    <t>631319151R00</t>
  </si>
  <si>
    <t xml:space="preserve">Příplatek za přehlazení povrchu tloušťka mazaniny do 80 mm </t>
  </si>
  <si>
    <t>betonové mazaniny min. B 10 ocelovým hladítkem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</si>
  <si>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</si>
  <si>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</si>
  <si>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</si>
  <si>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631361921RT4</t>
  </si>
  <si>
    <t>Výztuž mazanin z betonů a z lehkých betonů ze svařovaných sítí průměr drátu 6 mm, velikost oka 100/100 mm</t>
  </si>
  <si>
    <t>včetně distančních prvků</t>
  </si>
  <si>
    <t>P2 : 0,96*0,00444*1,2</t>
  </si>
  <si>
    <t>R 63-01</t>
  </si>
  <si>
    <t>Očištění, přebroušení, vysátí a lokální vyspravení betonové podlahy</t>
  </si>
  <si>
    <t>dle dlažby : 1,99+17,47</t>
  </si>
  <si>
    <t>900      R01</t>
  </si>
  <si>
    <t>Hodinové zúčtovací sazby stavební dělník, tarifní třída 4</t>
  </si>
  <si>
    <t>h</t>
  </si>
  <si>
    <t>HZS</t>
  </si>
  <si>
    <t>POL10_</t>
  </si>
  <si>
    <t xml:space="preserve">Sondy, průzkumné práce, demontáž nábytku a jiného vybavení : </t>
  </si>
  <si>
    <t xml:space="preserve">pro další použití včetně uskladnění na místě určeném : </t>
  </si>
  <si>
    <t xml:space="preserve">objednatelem a včetně případné dopravy zpět na místo, jiné : </t>
  </si>
  <si>
    <t xml:space="preserve">nezměřitelné práce zjistitelné až po odkrytí konstrukcí apod. : </t>
  </si>
  <si>
    <t xml:space="preserve">Nutno upřesnit a fakturovat dle odsouhlasených zápisů : </t>
  </si>
  <si>
    <t xml:space="preserve">ve stavebním deníku. Předpoklad 3 pracovníci x 8 hod x 2 dny. : </t>
  </si>
  <si>
    <t>3*8*2</t>
  </si>
  <si>
    <t>941955002R00</t>
  </si>
  <si>
    <t>Lešení lehké pracovní pomocné pomocné, o výšce lešeňové podlahy přes 1,2 do 1,9 m</t>
  </si>
  <si>
    <t>800-3</t>
  </si>
  <si>
    <t>dle podhledů : 2,296+16,54</t>
  </si>
  <si>
    <t>202 : 4,7*0,8</t>
  </si>
  <si>
    <t>219 : 0,89*1</t>
  </si>
  <si>
    <t>115 : 1,27*0,8</t>
  </si>
  <si>
    <t>114,117 : (2,7+3,5)*0,8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</si>
  <si>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</si>
  <si>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</si>
  <si>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1NP : 6,3*4,5</t>
  </si>
  <si>
    <t>2NP : 6,3*5,5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</si>
  <si>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</si>
  <si>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</si>
  <si>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</si>
  <si>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</si>
  <si>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pozn.B11+B12 : </t>
  </si>
  <si>
    <t>116 : 0,4*2,2+0,47*0,25</t>
  </si>
  <si>
    <t>120-122 : (1,92+1,46)*2,2-0,6*2*2</t>
  </si>
  <si>
    <t>215-217 : (1,87+1,47)*2,2-0,6*2*2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</si>
  <si>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</si>
  <si>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</si>
  <si>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</si>
  <si>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>1NP : 0,95*0,6</t>
  </si>
  <si>
    <t>2NP : 0,95*0,6*2</t>
  </si>
  <si>
    <t>964073211R00</t>
  </si>
  <si>
    <t>Vybourání válcovaných nosníků uložených ve zdivu cihelném, délky do 4 m, hmotnosti do 10 kg/m</t>
  </si>
  <si>
    <t>včetně pomocného lešení o výšce podlahy do 1900 mm a pro zatížení do 1,5 kPa  (150 kg/m2)</t>
  </si>
  <si>
    <t>předpokládané překlady v bouraných příčkách : 0,03</t>
  </si>
  <si>
    <t>965048541R00</t>
  </si>
  <si>
    <t>Frézování betonového povrchu tloušťky do 30 mm</t>
  </si>
  <si>
    <t xml:space="preserve">podlaha A2 : </t>
  </si>
  <si>
    <t>120 : 1,92*1,68+1,17*0,67</t>
  </si>
  <si>
    <t>121,122 : 0,9*1,46*2+0,7*0,12*2</t>
  </si>
  <si>
    <t>123 : 1,08*0,87+0,7*0,11</t>
  </si>
  <si>
    <t>965081712R00</t>
  </si>
  <si>
    <t>Bourání podlah z keramických dlaždic, tloušťky do 10 mm, plochy do 1 m2</t>
  </si>
  <si>
    <t>bez podkladního lože, s jakoukoliv výplní spár</t>
  </si>
  <si>
    <t>219 : 0,89*1+0,7*0,12</t>
  </si>
  <si>
    <t>965081713R00</t>
  </si>
  <si>
    <t>Bourání podlah z keramických dlaždic, tloušťky do 10 mm, plochy přes 1 m2</t>
  </si>
  <si>
    <t>215 : 1,87*1,85+1,07*0,42</t>
  </si>
  <si>
    <t>216,217 : (0,87+0,88)*1,47+0,7*0,12*2</t>
  </si>
  <si>
    <t>218 : 0,89*2,32+0,7*0,12</t>
  </si>
  <si>
    <t>116 : 0,87*2,05+0,7*0,12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</si>
  <si>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</si>
  <si>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</si>
  <si>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</si>
  <si>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otvory : 0,53*0,3*4</t>
  </si>
  <si>
    <t>příčky : 0,1*2,1*(1+3+3)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</si>
  <si>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</si>
  <si>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</si>
  <si>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 xml:space="preserve">pozn.B1 : </t>
  </si>
  <si>
    <t>1NP : 2*(0,8+0,6*4)</t>
  </si>
  <si>
    <t>2NP : 2*(0,8*2+0,6*4)</t>
  </si>
  <si>
    <t>968095001R00</t>
  </si>
  <si>
    <t xml:space="preserve">Vybourání vnitřních parapetů dřevěných, šířky do 25 cm,  </t>
  </si>
  <si>
    <t>pozn.B8 : 0,6*3</t>
  </si>
  <si>
    <t>970241100R00</t>
  </si>
  <si>
    <t>Řezání prostého betonu hloubka řezu 100 mm</t>
  </si>
  <si>
    <t>pozn.B9 : 0,87</t>
  </si>
  <si>
    <t>971033331R00</t>
  </si>
  <si>
    <t>Vybourání otvorů ve zdivu cihelném z jakýchkoliv cihel pálených  na jakoukoliv maltu vápenou nebo vápenocementovou, plochy do 0,09 m2, tloušťky do 150 mm</t>
  </si>
  <si>
    <t>základovém nebo nadzákladovém,</t>
  </si>
  <si>
    <t>Včetně pomocného lešení o výšce podlahy do 1900 mm a pro zatížení do 1,5 kPa  (150 kg/m2).</t>
  </si>
  <si>
    <t>971033461R00</t>
  </si>
  <si>
    <t>Vybourání otvorů ve zdivu cihelném z jakýchkoliv cihel pálených  na jakoukoliv maltu vápenou nebo vápenocementovou, plochy do 0,25 m2, tloušťky do 600 mm</t>
  </si>
  <si>
    <t>pozn.B15 : 2</t>
  </si>
  <si>
    <t>974031664R00</t>
  </si>
  <si>
    <t>Vysekání rýh v jakémkoliv zdivu cihelném pro vtahování nosníků do zdí, před vybouráním otvorů  do hloubky 150 mm, při výšce nosníku do 150 mm</t>
  </si>
  <si>
    <t>1NP : 1,2+1*2</t>
  </si>
  <si>
    <t>2NP : 0,9*3*2+1*2+1,2*2</t>
  </si>
  <si>
    <t>974042553R00</t>
  </si>
  <si>
    <t>Vysekání rýh v betonové a jiné monolitické dlažbě do hloubky 100 mm, šířky do 100 mm</t>
  </si>
  <si>
    <t>s betonovým podkladem,</t>
  </si>
  <si>
    <t>978012161R00</t>
  </si>
  <si>
    <t>Otlučení omítek vápenných nebo vápenocementových vnitřních s vyškrabáním spár, s očištěním zdiva stropů rákosovaných, v rozsahu do 50 %</t>
  </si>
  <si>
    <t>116 : 0,87*2,05</t>
  </si>
  <si>
    <t>120 : 1,68*1,92</t>
  </si>
  <si>
    <t>121,122 : 1,46*1,92</t>
  </si>
  <si>
    <t>123 : 1,08*0,87</t>
  </si>
  <si>
    <t>215 : 1,87*1,85</t>
  </si>
  <si>
    <t>216,217 : 1,87*1,47</t>
  </si>
  <si>
    <t>218 : 0,89*2,32</t>
  </si>
  <si>
    <t>219 : 0,89*1,0</t>
  </si>
  <si>
    <t>978013161R00</t>
  </si>
  <si>
    <t>Otlučení omítek vápenných nebo vápenocementových vnitřních s vyškrabáním spár, s očištěním zdiva stěn, v rozsahu do 50 %</t>
  </si>
  <si>
    <t>116 : (0,87+2,05)*2*1,1</t>
  </si>
  <si>
    <t>120-122 : (3,26+1,92)*2*1,1+(1,17+1,05)*0,55/2</t>
  </si>
  <si>
    <t>123 : (1,08+0,87)*2*1,5</t>
  </si>
  <si>
    <t>215-217 : (3,44+1,87)*2*1,1-0,6*0,4*2+(0,4*2+0,6)*0,3*2</t>
  </si>
  <si>
    <t>1,07*0,42</t>
  </si>
  <si>
    <t>218 : (2,32+0,89)*2*1,1-0,6*0,4+(0,4*2+0,6)*0,3</t>
  </si>
  <si>
    <t>219 : (1+0,89)*2*1,1</t>
  </si>
  <si>
    <t>978013191R00</t>
  </si>
  <si>
    <t>Otlučení omítek vápenných nebo vápenocementových vnitřních s vyškrabáním spár, s očištěním zdiva stěn, v rozsahu do 100 %</t>
  </si>
  <si>
    <t>213,214 : (1,47+0,03+1,94)*1,75</t>
  </si>
  <si>
    <t>115,214 : 2,0</t>
  </si>
  <si>
    <t>978011211R00</t>
  </si>
  <si>
    <t xml:space="preserve">Odstranění štukové vrstvy z omítek stropů vnitřních,  </t>
  </si>
  <si>
    <t>978013211R00</t>
  </si>
  <si>
    <t xml:space="preserve">Odstranění štukové vrstvy z omítek stěn vnitřních,  </t>
  </si>
  <si>
    <t>stěny 50% : 48,17*0,5</t>
  </si>
  <si>
    <t>978023411R00</t>
  </si>
  <si>
    <t>Vysekání, vyškrábání a vyčištění spár zdiva cihelného  mimo komínového</t>
  </si>
  <si>
    <t>obklady : 60,97</t>
  </si>
  <si>
    <t>omítky 100% : 8,02</t>
  </si>
  <si>
    <t>omítky 50% : 48,17*0,5</t>
  </si>
  <si>
    <t>978057331R00</t>
  </si>
  <si>
    <t>Odsekání a odebrání obkladů ze schodišťových konstrukcí  z umělého kamene nebo litého teraca, podstupnic</t>
  </si>
  <si>
    <t>včetně otlučení podkladní omítky až na zdivo,</t>
  </si>
  <si>
    <t xml:space="preserve">keram.soklíky : </t>
  </si>
  <si>
    <t>219 : 1*2+0,89*2-0,6</t>
  </si>
  <si>
    <t>978059531R00</t>
  </si>
  <si>
    <t>Odsekání a odebrání obkladů stěn z obkládaček vnitřních z jakýchkoliv materiálů, plochy přes 2 m2</t>
  </si>
  <si>
    <t xml:space="preserve">pozn.B3 : </t>
  </si>
  <si>
    <t>116 : (2,05*2+0,87*2-0,6-0,12)*2,01</t>
  </si>
  <si>
    <t>120 : (1,68*2-0,8-0,6+0,55*2)*2,0</t>
  </si>
  <si>
    <t>121,122 : (1,46+0,9)*2,0*2</t>
  </si>
  <si>
    <t>123 : (0,87*2+1,08*2-0,6)*1,6</t>
  </si>
  <si>
    <t>215 : (1,85*2-0,6*2+1,87-0,8+0,42*2)*2,0</t>
  </si>
  <si>
    <t>216,217 : (0,87+0,88+1,47*2)*2,0-0,6*0,5*2+0,3*0,5*4</t>
  </si>
  <si>
    <t>218 : (0,89*2+2,32*2-0,6)*2,0-0,6*0,5+0,3*0,5*2</t>
  </si>
  <si>
    <t>R 96-01</t>
  </si>
  <si>
    <t>Demontáž osoušečů rukou dle pozn.B6</t>
  </si>
  <si>
    <t xml:space="preserve">Nutno zkontrolovat, jestli se položka nenachází duplicitně : </t>
  </si>
  <si>
    <t>i v rozpočtu elektro ! : 2</t>
  </si>
  <si>
    <t>R 96-02</t>
  </si>
  <si>
    <t>Prostup trámovým stropem pro VZT dle pozn.B13, cca 450/200 mm</t>
  </si>
  <si>
    <t xml:space="preserve">Včeztně vyřezání a zpětného zapravení (a utěsnění) všech : </t>
  </si>
  <si>
    <t>vrstev stropní konstrukce a podlahy, vč.likvidace suti. : 2</t>
  </si>
  <si>
    <t>999281108R00</t>
  </si>
  <si>
    <t xml:space="preserve">Přesun hmot pro opravy a údržbu objektů pro opravy a údržbu dosavadních objektů včetně vnějších plášťů  výšky do 12 m,  </t>
  </si>
  <si>
    <t>Přesun hmot</t>
  </si>
  <si>
    <t>POL7_</t>
  </si>
  <si>
    <t>oborů 801, 803, 811 a 812</t>
  </si>
  <si>
    <t>R 999-01</t>
  </si>
  <si>
    <t>Výpočet ploch nopvých podlah</t>
  </si>
  <si>
    <t>Kalkul</t>
  </si>
  <si>
    <t xml:space="preserve">Podlaha P1 : </t>
  </si>
  <si>
    <t>116 : 0,87*0,95</t>
  </si>
  <si>
    <t>120 : 1,91*1,92+1,17*0,55</t>
  </si>
  <si>
    <t>121,122 : 1,92*1,2</t>
  </si>
  <si>
    <t>123 : 0,87*1,08+0,7*0,12</t>
  </si>
  <si>
    <t>Mezisoučet</t>
  </si>
  <si>
    <t xml:space="preserve">Podlaha P2 : </t>
  </si>
  <si>
    <t>116 : (0,95+0,15)*0,87</t>
  </si>
  <si>
    <t>215-217 : 1,87*(1,2+0,05+2,04)+0,7*0,12*2+1,07*0,42</t>
  </si>
  <si>
    <t>218 : 0,89*2,17</t>
  </si>
  <si>
    <t>219 : 1*0,89</t>
  </si>
  <si>
    <t>R 711-01</t>
  </si>
  <si>
    <t>D+M hydroizolačního nátěru/stěrky pod dlažbu a obklady dle popisu ve specifikaci</t>
  </si>
  <si>
    <t xml:space="preserve">Včetně systémových doplňků, přesahů, penetrace atd. : </t>
  </si>
  <si>
    <t>podlahy : 8,46+0,96+9,59</t>
  </si>
  <si>
    <t xml:space="preserve">na stěnách : </t>
  </si>
  <si>
    <t>116 : (2,05*2+0,87*2-0,6)*2,0+0,2*0,87*2</t>
  </si>
  <si>
    <t>120-122 : (3,81*2+1,92*2-0,8-0,6)*1,5</t>
  </si>
  <si>
    <t>215-217 : (3,86*2+1,87*2-0,8-0,6*2)*1,5</t>
  </si>
  <si>
    <t>218 : (2,32*2+0,89*2-0,6)*1,5</t>
  </si>
  <si>
    <t>713121111R00</t>
  </si>
  <si>
    <t>Montáž tepelné izolace podlah  jednovrstvá, bez dodávky materiálu</t>
  </si>
  <si>
    <t>800-713</t>
  </si>
  <si>
    <t>P2 : 0,96</t>
  </si>
  <si>
    <t>stěny : (0,95+0,87)*2*0,1</t>
  </si>
  <si>
    <t>28375312R</t>
  </si>
  <si>
    <t>rohož, pas izolační parozábrana; pěnový polyetylén; tl. 5,0 mm; součinitel tepelné vodivosti 0,038 W/mK; obj. hmotnost 25,00 kg/m3</t>
  </si>
  <si>
    <t>P2 : 1,324*1,02+0,64952</t>
  </si>
  <si>
    <t>998713102R00</t>
  </si>
  <si>
    <t>Přesun hmot pro izolace tepelné v objektech výšky do 12 m</t>
  </si>
  <si>
    <t>50 m vodorovně</t>
  </si>
  <si>
    <t>R 725.1-01</t>
  </si>
  <si>
    <t>01/VV - D+M zrcadla vlepeného do obkladu 400/600</t>
  </si>
  <si>
    <t>R 725.1-02</t>
  </si>
  <si>
    <t>02/VV - dávkovač tekutého mýdla dle popisu (dod.+dopr.)</t>
  </si>
  <si>
    <t>R 725.1-03</t>
  </si>
  <si>
    <t>03/VV - háček na šaty dle popisu  (dod.+dopr.)</t>
  </si>
  <si>
    <t>R 725.1-04</t>
  </si>
  <si>
    <t>04/VV - držák ručníků do sprchy dle popisu  (dod.+dopr.)</t>
  </si>
  <si>
    <t>R 725.1-05</t>
  </si>
  <si>
    <t>05/VV - hranatá polička do sprch.koutu dle popisu  (dod.+dopr.)</t>
  </si>
  <si>
    <t>R 725.1-06</t>
  </si>
  <si>
    <t>06/VV - polička na stěnu do sprchy dle popisu  (dod.+dopr.)</t>
  </si>
  <si>
    <t>R 725.1-07</t>
  </si>
  <si>
    <t>07/VV - zásobník toaletního papíru dle popisu  (dod.+dopr.)</t>
  </si>
  <si>
    <t>R 725.1-08</t>
  </si>
  <si>
    <t>08/VV - odpadkový koš dle popisu</t>
  </si>
  <si>
    <t>R 725.1-09</t>
  </si>
  <si>
    <t>09/VV - WC štětka s držákem dle popisu  (dod.+dopr.)</t>
  </si>
  <si>
    <t>R 725.1-10</t>
  </si>
  <si>
    <t>10/VV - zásobník hygienických sáčků dle popisu  (dod.+dopr.)</t>
  </si>
  <si>
    <t>R 725.1-11</t>
  </si>
  <si>
    <t>11/VV - D+M policového regálu dle popisu</t>
  </si>
  <si>
    <t>R 725.1-12</t>
  </si>
  <si>
    <t>Montáž sanitárního vybavení</t>
  </si>
  <si>
    <t>766411821R00</t>
  </si>
  <si>
    <t>Demontáž obložení stěn palubkami</t>
  </si>
  <si>
    <t>800-766</t>
  </si>
  <si>
    <t xml:space="preserve">pozn.B4 : </t>
  </si>
  <si>
    <t>213,214 : 3,44*1,75</t>
  </si>
  <si>
    <t>766411822R00</t>
  </si>
  <si>
    <t>Demontáž obložení stěn podkladových roštů</t>
  </si>
  <si>
    <t>R 766-01</t>
  </si>
  <si>
    <t>01/T - dveře plné 800/1970 + ocel.zárubeň</t>
  </si>
  <si>
    <t>R 766-02</t>
  </si>
  <si>
    <t>02/T - dveře plné 600/1970 + ocel.zárubeň</t>
  </si>
  <si>
    <t>R 766-03</t>
  </si>
  <si>
    <t>03/T + 04/T - sanitární příčky</t>
  </si>
  <si>
    <t>03/T : (1,92+1,4)*2,03</t>
  </si>
  <si>
    <t>04/T : (1,87+1,4)*2,03</t>
  </si>
  <si>
    <t>R 767-01</t>
  </si>
  <si>
    <t>01/Z - revizní dvířka do stěny 200/200</t>
  </si>
  <si>
    <t>R 767-02</t>
  </si>
  <si>
    <t>02/Z - revizní dvířka do podhledu 400/300</t>
  </si>
  <si>
    <t>R 767-03</t>
  </si>
  <si>
    <t>03/Z - revizní dvířka do SDRK předstěny 400/400</t>
  </si>
  <si>
    <t>R 767-04</t>
  </si>
  <si>
    <t>04/Z - revizní dvířka do podhledu 400/400</t>
  </si>
  <si>
    <t>R 771-01</t>
  </si>
  <si>
    <t>Doplnění dlažby dle stávající po vybouraném prahu - kompletní provedení</t>
  </si>
  <si>
    <t>dle pozn.2.7 a 1.9 : 0,9*0,15*3+0,7*0,15</t>
  </si>
  <si>
    <t>R 771-02</t>
  </si>
  <si>
    <t>Montáž keramické dlažby 600/600 vč.spárování, silikonu atd.</t>
  </si>
  <si>
    <t>P1,P2,P3 : 8,46+0,96+9,59</t>
  </si>
  <si>
    <t>R 771-03</t>
  </si>
  <si>
    <t>Dodávka a doprava keramické dlažby 600/600 dle popisu ve specifikaci</t>
  </si>
  <si>
    <t>19,01*1,05</t>
  </si>
  <si>
    <t>R 771-04</t>
  </si>
  <si>
    <t>D+M keramického soklíku v. 60 mm - kompletní provedení</t>
  </si>
  <si>
    <t>R 777-01</t>
  </si>
  <si>
    <t>D+M vyrovnávací samonivelační stěrky tl. 18-38 mm dle popisu ve specifikaci</t>
  </si>
  <si>
    <t>P3 : 9,59</t>
  </si>
  <si>
    <t>R 781-01</t>
  </si>
  <si>
    <t>Montáž keramického obkladu 200/200 vč.spárování, silikonu, olištování atd.</t>
  </si>
  <si>
    <t>123 : (1,08*2+0,87*2-0,6)*1,5</t>
  </si>
  <si>
    <t>R 781-02</t>
  </si>
  <si>
    <t>Dodávka a doprava keramického obkladu 200/200 dle popisu ve specifikaci</t>
  </si>
  <si>
    <t>4,95*1,05</t>
  </si>
  <si>
    <t>R 781-03</t>
  </si>
  <si>
    <t>Montáž keramického obkladu z mozaiky 30/30 mm vč-spárování, silikonu, olištování atd.</t>
  </si>
  <si>
    <t>116 : (2,05*2+0,87*2-0,6)*2,0-0,2*0,15*2</t>
  </si>
  <si>
    <t>120-122 : (3,81*2+1,92*2-0,8-0,6)*2,0+0,935*0,15*2</t>
  </si>
  <si>
    <t>215-217 : (3,86*2+1,87*2-0,8-0,6*2)*2,0+0,15*0,91*2+0,3*0,6*2</t>
  </si>
  <si>
    <t>218 : (2,32*2+0,89*2-0,6)*2,0-0,15*1,5*2+0,89*0,15+0,3*0,6</t>
  </si>
  <si>
    <t>R 781-04</t>
  </si>
  <si>
    <t>Dodávka a doprava keramického obkladu z mozaiky 30/30 mm dle popisu ve specifikaci</t>
  </si>
  <si>
    <t>61,88*1,05</t>
  </si>
  <si>
    <t>R 784-01</t>
  </si>
  <si>
    <t>Výmalba interiérová dle popisu ve specifikaci vč.penetrace atd. dle popisu ve specifikaci</t>
  </si>
  <si>
    <t>114,117 : (2,7+3,5)*3,15</t>
  </si>
  <si>
    <t>115 : (0,7+0,95+1,27)*3,1+1,27*0,5</t>
  </si>
  <si>
    <t>116 : (2,05+0,87)*2*0,7+2,05*0,87</t>
  </si>
  <si>
    <t>120-122 : (1,92+3,26)*2*0,6+1,92*3,26</t>
  </si>
  <si>
    <t>123 : (0,87+1,08)*2*1,6+0,87*1,08</t>
  </si>
  <si>
    <t>202 : 4,7*3,49</t>
  </si>
  <si>
    <t>213,214 : (3,44+1,5)*2*3,1+3,44*1,5</t>
  </si>
  <si>
    <t>215-217 : (3,44+1,87)*2*0,6+3,44*1,87</t>
  </si>
  <si>
    <t>218 : (2,32+0,89)*2*0,6+2,32*0,89</t>
  </si>
  <si>
    <t>219 : (0,89+1)*2*3,1+0,89*1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</si>
  <si>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</si>
  <si>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</si>
  <si>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</si>
  <si>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</si>
  <si>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</si>
  <si>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</si>
  <si>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</si>
  <si>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</si>
  <si>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</si>
  <si>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</si>
  <si>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</si>
  <si>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</si>
  <si>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</si>
  <si>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979990001T00</t>
  </si>
  <si>
    <t>Poplatek za skládku suti - průměrná cena</t>
  </si>
  <si>
    <t>SUM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</si>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</sst>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eFLKK02n2s7Ne32IO9qkLW2VwuJFwzfN2UwAMrHkkXrBtEpuiqKe1Efxtg6t5Jzi6xpyJ9aliY3npQ6fAbbhw==" saltValue="MCsop+g/p0jQ4JEma4Qr7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415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SUMIF(F53:F74,A16,I53:I74)+SUMIF(F53:F74,"PSU",I53:I74)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SUMIF(F53:F74,A17,I53:I74)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SUMIF(F53:F74,A18,I53:I74)</f>
        <v>0</v>
      </c>
      <c r="J18" s="85"/>
    </row>
    <row r="19" spans="1:10" ht="23.25" customHeight="1" x14ac:dyDescent="0.25">
      <c r="A19" s="199" t="s">
        <v>108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SUMIF(F53:F74,A19,I53:I74)</f>
        <v>0</v>
      </c>
      <c r="J19" s="85"/>
    </row>
    <row r="20" spans="1:10" ht="23.25" customHeight="1" x14ac:dyDescent="0.25">
      <c r="A20" s="199" t="s">
        <v>109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SUMIF(F53:F74,A20,I53:I74)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'0001 01270724 Pol'!AE507</f>
        <v>0</v>
      </c>
      <c r="G39" s="150">
        <f>'0001 01270724 Pol'!AF507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'0001 01270724 Pol'!AE507</f>
        <v>0</v>
      </c>
      <c r="G41" s="157">
        <f>'0001 01270724 Pol'!AF507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'0001 01270724 Pol'!AE507</f>
        <v>0</v>
      </c>
      <c r="G42" s="151">
        <f>'0001 01270724 Pol'!AF507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5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8" t="s">
        <v>61</v>
      </c>
    </row>
    <row r="52" spans="1:10" ht="25.5" customHeight="1" x14ac:dyDescent="0.25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5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'0001 01270724 Pol'!G8</f>
        <v>0</v>
      </c>
      <c r="J53" s="192" t="str">
        <f>IF(I75=0,"",I53/I75*100)</f>
        <v/>
      </c>
    </row>
    <row r="54" spans="1:10" ht="36.75" customHeight="1" x14ac:dyDescent="0.25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'0001 01270724 Pol'!G29</f>
        <v>0</v>
      </c>
      <c r="J54" s="192" t="str">
        <f>IF(I75=0,"",I54/I75*100)</f>
        <v/>
      </c>
    </row>
    <row r="55" spans="1:10" ht="36.75" customHeight="1" x14ac:dyDescent="0.25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'0001 01270724 Pol'!G34</f>
        <v>0</v>
      </c>
      <c r="J55" s="192" t="str">
        <f>IF(I75=0,"",I55/I75*100)</f>
        <v/>
      </c>
    </row>
    <row r="56" spans="1:10" ht="36.75" customHeight="1" x14ac:dyDescent="0.25">
      <c r="A56" s="181"/>
      <c r="B56" s="186" t="s">
        <v>69</v>
      </c>
      <c r="C56" s="187" t="s">
        <v>70</v>
      </c>
      <c r="D56" s="188"/>
      <c r="E56" s="188"/>
      <c r="F56" s="195" t="s">
        <v>24</v>
      </c>
      <c r="G56" s="196"/>
      <c r="H56" s="196"/>
      <c r="I56" s="196">
        <f>'0001 01270724 Pol'!G55</f>
        <v>0</v>
      </c>
      <c r="J56" s="192" t="str">
        <f>IF(I75=0,"",I56/I75*100)</f>
        <v/>
      </c>
    </row>
    <row r="57" spans="1:10" ht="36.75" customHeight="1" x14ac:dyDescent="0.25">
      <c r="A57" s="181"/>
      <c r="B57" s="186" t="s">
        <v>71</v>
      </c>
      <c r="C57" s="187" t="s">
        <v>72</v>
      </c>
      <c r="D57" s="188"/>
      <c r="E57" s="188"/>
      <c r="F57" s="195" t="s">
        <v>24</v>
      </c>
      <c r="G57" s="196"/>
      <c r="H57" s="196"/>
      <c r="I57" s="196">
        <f>'0001 01270724 Pol'!G124</f>
        <v>0</v>
      </c>
      <c r="J57" s="192" t="str">
        <f>IF(I75=0,"",I57/I75*100)</f>
        <v/>
      </c>
    </row>
    <row r="58" spans="1:10" ht="36.75" customHeight="1" x14ac:dyDescent="0.25">
      <c r="A58" s="181"/>
      <c r="B58" s="186" t="s">
        <v>73</v>
      </c>
      <c r="C58" s="187" t="s">
        <v>74</v>
      </c>
      <c r="D58" s="188"/>
      <c r="E58" s="188"/>
      <c r="F58" s="195" t="s">
        <v>24</v>
      </c>
      <c r="G58" s="196"/>
      <c r="H58" s="196"/>
      <c r="I58" s="196">
        <f>'0001 01270724 Pol'!G142</f>
        <v>0</v>
      </c>
      <c r="J58" s="192" t="str">
        <f>IF(I75=0,"",I58/I75*100)</f>
        <v/>
      </c>
    </row>
    <row r="59" spans="1:10" ht="36.75" customHeight="1" x14ac:dyDescent="0.25">
      <c r="A59" s="181"/>
      <c r="B59" s="186" t="s">
        <v>75</v>
      </c>
      <c r="C59" s="187" t="s">
        <v>76</v>
      </c>
      <c r="D59" s="188"/>
      <c r="E59" s="188"/>
      <c r="F59" s="195" t="s">
        <v>24</v>
      </c>
      <c r="G59" s="196"/>
      <c r="H59" s="196"/>
      <c r="I59" s="196">
        <f>'0001 01270724 Pol'!G179</f>
        <v>0</v>
      </c>
      <c r="J59" s="192" t="str">
        <f>IF(I75=0,"",I59/I75*100)</f>
        <v/>
      </c>
    </row>
    <row r="60" spans="1:10" ht="36.75" customHeight="1" x14ac:dyDescent="0.25">
      <c r="A60" s="181"/>
      <c r="B60" s="186" t="s">
        <v>77</v>
      </c>
      <c r="C60" s="187" t="s">
        <v>78</v>
      </c>
      <c r="D60" s="188"/>
      <c r="E60" s="188"/>
      <c r="F60" s="195" t="s">
        <v>24</v>
      </c>
      <c r="G60" s="196"/>
      <c r="H60" s="196"/>
      <c r="I60" s="196">
        <f>'0001 01270724 Pol'!G203</f>
        <v>0</v>
      </c>
      <c r="J60" s="192" t="str">
        <f>IF(I75=0,"",I60/I75*100)</f>
        <v/>
      </c>
    </row>
    <row r="61" spans="1:10" ht="36.75" customHeight="1" x14ac:dyDescent="0.25">
      <c r="A61" s="181"/>
      <c r="B61" s="186" t="s">
        <v>79</v>
      </c>
      <c r="C61" s="187" t="s">
        <v>80</v>
      </c>
      <c r="D61" s="188"/>
      <c r="E61" s="188"/>
      <c r="F61" s="195" t="s">
        <v>24</v>
      </c>
      <c r="G61" s="196"/>
      <c r="H61" s="196"/>
      <c r="I61" s="196">
        <f>'0001 01270724 Pol'!G213</f>
        <v>0</v>
      </c>
      <c r="J61" s="192" t="str">
        <f>IF(I75=0,"",I61/I75*100)</f>
        <v/>
      </c>
    </row>
    <row r="62" spans="1:10" ht="36.75" customHeight="1" x14ac:dyDescent="0.25">
      <c r="A62" s="181"/>
      <c r="B62" s="186" t="s">
        <v>81</v>
      </c>
      <c r="C62" s="187" t="s">
        <v>82</v>
      </c>
      <c r="D62" s="188"/>
      <c r="E62" s="188"/>
      <c r="F62" s="195" t="s">
        <v>24</v>
      </c>
      <c r="G62" s="196"/>
      <c r="H62" s="196"/>
      <c r="I62" s="196">
        <f>'0001 01270724 Pol'!G226</f>
        <v>0</v>
      </c>
      <c r="J62" s="192" t="str">
        <f>IF(I75=0,"",I62/I75*100)</f>
        <v/>
      </c>
    </row>
    <row r="63" spans="1:10" ht="36.75" customHeight="1" x14ac:dyDescent="0.25">
      <c r="A63" s="181"/>
      <c r="B63" s="186" t="s">
        <v>83</v>
      </c>
      <c r="C63" s="187" t="s">
        <v>84</v>
      </c>
      <c r="D63" s="188"/>
      <c r="E63" s="188"/>
      <c r="F63" s="195" t="s">
        <v>24</v>
      </c>
      <c r="G63" s="196"/>
      <c r="H63" s="196"/>
      <c r="I63" s="196">
        <f>'0001 01270724 Pol'!G356</f>
        <v>0</v>
      </c>
      <c r="J63" s="192" t="str">
        <f>IF(I75=0,"",I63/I75*100)</f>
        <v/>
      </c>
    </row>
    <row r="64" spans="1:10" ht="36.75" customHeight="1" x14ac:dyDescent="0.25">
      <c r="A64" s="181"/>
      <c r="B64" s="186" t="s">
        <v>85</v>
      </c>
      <c r="C64" s="187" t="s">
        <v>86</v>
      </c>
      <c r="D64" s="188"/>
      <c r="E64" s="188"/>
      <c r="F64" s="195" t="s">
        <v>24</v>
      </c>
      <c r="G64" s="196"/>
      <c r="H64" s="196"/>
      <c r="I64" s="196">
        <f>'0001 01270724 Pol'!G360</f>
        <v>0</v>
      </c>
      <c r="J64" s="192" t="str">
        <f>IF(I75=0,"",I64/I75*100)</f>
        <v/>
      </c>
    </row>
    <row r="65" spans="1:10" ht="36.75" customHeight="1" x14ac:dyDescent="0.25">
      <c r="A65" s="181"/>
      <c r="B65" s="186" t="s">
        <v>87</v>
      </c>
      <c r="C65" s="187" t="s">
        <v>88</v>
      </c>
      <c r="D65" s="188"/>
      <c r="E65" s="188"/>
      <c r="F65" s="195" t="s">
        <v>25</v>
      </c>
      <c r="G65" s="196"/>
      <c r="H65" s="196"/>
      <c r="I65" s="196">
        <f>'0001 01270724 Pol'!G376</f>
        <v>0</v>
      </c>
      <c r="J65" s="192" t="str">
        <f>IF(I75=0,"",I65/I75*100)</f>
        <v/>
      </c>
    </row>
    <row r="66" spans="1:10" ht="36.75" customHeight="1" x14ac:dyDescent="0.25">
      <c r="A66" s="181"/>
      <c r="B66" s="186" t="s">
        <v>89</v>
      </c>
      <c r="C66" s="187" t="s">
        <v>90</v>
      </c>
      <c r="D66" s="188"/>
      <c r="E66" s="188"/>
      <c r="F66" s="195" t="s">
        <v>25</v>
      </c>
      <c r="G66" s="196"/>
      <c r="H66" s="196"/>
      <c r="I66" s="196">
        <f>'0001 01270724 Pol'!G386</f>
        <v>0</v>
      </c>
      <c r="J66" s="192" t="str">
        <f>IF(I75=0,"",I66/I75*100)</f>
        <v/>
      </c>
    </row>
    <row r="67" spans="1:10" ht="36.75" customHeight="1" x14ac:dyDescent="0.25">
      <c r="A67" s="181"/>
      <c r="B67" s="186" t="s">
        <v>91</v>
      </c>
      <c r="C67" s="187" t="s">
        <v>92</v>
      </c>
      <c r="D67" s="188"/>
      <c r="E67" s="188"/>
      <c r="F67" s="195" t="s">
        <v>25</v>
      </c>
      <c r="G67" s="196"/>
      <c r="H67" s="196"/>
      <c r="I67" s="196">
        <f>'0001 01270724 Pol'!G397</f>
        <v>0</v>
      </c>
      <c r="J67" s="192" t="str">
        <f>IF(I75=0,"",I67/I75*100)</f>
        <v/>
      </c>
    </row>
    <row r="68" spans="1:10" ht="36.75" customHeight="1" x14ac:dyDescent="0.25">
      <c r="A68" s="181"/>
      <c r="B68" s="186" t="s">
        <v>93</v>
      </c>
      <c r="C68" s="187" t="s">
        <v>94</v>
      </c>
      <c r="D68" s="188"/>
      <c r="E68" s="188"/>
      <c r="F68" s="195" t="s">
        <v>25</v>
      </c>
      <c r="G68" s="196"/>
      <c r="H68" s="196"/>
      <c r="I68" s="196">
        <f>'0001 01270724 Pol'!G422</f>
        <v>0</v>
      </c>
      <c r="J68" s="192" t="str">
        <f>IF(I75=0,"",I68/I75*100)</f>
        <v/>
      </c>
    </row>
    <row r="69" spans="1:10" ht="36.75" customHeight="1" x14ac:dyDescent="0.25">
      <c r="A69" s="181"/>
      <c r="B69" s="186" t="s">
        <v>95</v>
      </c>
      <c r="C69" s="187" t="s">
        <v>96</v>
      </c>
      <c r="D69" s="188"/>
      <c r="E69" s="188"/>
      <c r="F69" s="195" t="s">
        <v>25</v>
      </c>
      <c r="G69" s="196"/>
      <c r="H69" s="196"/>
      <c r="I69" s="196">
        <f>'0001 01270724 Pol'!G437</f>
        <v>0</v>
      </c>
      <c r="J69" s="192" t="str">
        <f>IF(I75=0,"",I69/I75*100)</f>
        <v/>
      </c>
    </row>
    <row r="70" spans="1:10" ht="36.75" customHeight="1" x14ac:dyDescent="0.25">
      <c r="A70" s="181"/>
      <c r="B70" s="186" t="s">
        <v>97</v>
      </c>
      <c r="C70" s="187" t="s">
        <v>98</v>
      </c>
      <c r="D70" s="188"/>
      <c r="E70" s="188"/>
      <c r="F70" s="195" t="s">
        <v>25</v>
      </c>
      <c r="G70" s="196"/>
      <c r="H70" s="196"/>
      <c r="I70" s="196">
        <f>'0001 01270724 Pol'!G446</f>
        <v>0</v>
      </c>
      <c r="J70" s="192" t="str">
        <f>IF(I75=0,"",I70/I75*100)</f>
        <v/>
      </c>
    </row>
    <row r="71" spans="1:10" ht="36.75" customHeight="1" x14ac:dyDescent="0.25">
      <c r="A71" s="181"/>
      <c r="B71" s="186" t="s">
        <v>99</v>
      </c>
      <c r="C71" s="187" t="s">
        <v>100</v>
      </c>
      <c r="D71" s="188"/>
      <c r="E71" s="188"/>
      <c r="F71" s="195" t="s">
        <v>25</v>
      </c>
      <c r="G71" s="196"/>
      <c r="H71" s="196"/>
      <c r="I71" s="196">
        <f>'0001 01270724 Pol'!G459</f>
        <v>0</v>
      </c>
      <c r="J71" s="192" t="str">
        <f>IF(I75=0,"",I71/I75*100)</f>
        <v/>
      </c>
    </row>
    <row r="72" spans="1:10" ht="36.75" customHeight="1" x14ac:dyDescent="0.25">
      <c r="A72" s="181"/>
      <c r="B72" s="186" t="s">
        <v>101</v>
      </c>
      <c r="C72" s="187" t="s">
        <v>102</v>
      </c>
      <c r="D72" s="188"/>
      <c r="E72" s="188"/>
      <c r="F72" s="195" t="s">
        <v>25</v>
      </c>
      <c r="G72" s="196"/>
      <c r="H72" s="196"/>
      <c r="I72" s="196">
        <f>'0001 01270724 Pol'!G463</f>
        <v>0</v>
      </c>
      <c r="J72" s="192" t="str">
        <f>IF(I75=0,"",I72/I75*100)</f>
        <v/>
      </c>
    </row>
    <row r="73" spans="1:10" ht="36.75" customHeight="1" x14ac:dyDescent="0.25">
      <c r="A73" s="181"/>
      <c r="B73" s="186" t="s">
        <v>103</v>
      </c>
      <c r="C73" s="187" t="s">
        <v>104</v>
      </c>
      <c r="D73" s="188"/>
      <c r="E73" s="188"/>
      <c r="F73" s="195" t="s">
        <v>25</v>
      </c>
      <c r="G73" s="196"/>
      <c r="H73" s="196"/>
      <c r="I73" s="196">
        <f>'0001 01270724 Pol'!G479</f>
        <v>0</v>
      </c>
      <c r="J73" s="192" t="str">
        <f>IF(I75=0,"",I73/I75*100)</f>
        <v/>
      </c>
    </row>
    <row r="74" spans="1:10" ht="36.75" customHeight="1" x14ac:dyDescent="0.25">
      <c r="A74" s="181"/>
      <c r="B74" s="186" t="s">
        <v>105</v>
      </c>
      <c r="C74" s="187" t="s">
        <v>106</v>
      </c>
      <c r="D74" s="188"/>
      <c r="E74" s="188"/>
      <c r="F74" s="195" t="s">
        <v>107</v>
      </c>
      <c r="G74" s="196"/>
      <c r="H74" s="196"/>
      <c r="I74" s="196">
        <f>'0001 01270724 Pol'!G492</f>
        <v>0</v>
      </c>
      <c r="J74" s="192" t="str">
        <f>IF(I75=0,"",I74/I75*100)</f>
        <v/>
      </c>
    </row>
    <row r="75" spans="1:10" ht="25.5" customHeight="1" x14ac:dyDescent="0.25">
      <c r="A75" s="182"/>
      <c r="B75" s="189" t="s">
        <v>1</v>
      </c>
      <c r="C75" s="190"/>
      <c r="D75" s="191"/>
      <c r="E75" s="191"/>
      <c r="F75" s="197"/>
      <c r="G75" s="198"/>
      <c r="H75" s="198"/>
      <c r="I75" s="198">
        <f>SUM(I53:I74)</f>
        <v>0</v>
      </c>
      <c r="J75" s="193">
        <f>SUM(J53:J74)</f>
        <v>0</v>
      </c>
    </row>
    <row r="76" spans="1:10" x14ac:dyDescent="0.25">
      <c r="F76" s="135"/>
      <c r="G76" s="135"/>
      <c r="H76" s="135"/>
      <c r="I76" s="135"/>
      <c r="J76" s="194"/>
    </row>
    <row r="77" spans="1:10" x14ac:dyDescent="0.25">
      <c r="F77" s="135"/>
      <c r="G77" s="135"/>
      <c r="H77" s="135"/>
      <c r="I77" s="135"/>
      <c r="J77" s="194"/>
    </row>
    <row r="78" spans="1:10" x14ac:dyDescent="0.25">
      <c r="F78" s="135"/>
      <c r="G78" s="135"/>
      <c r="H78" s="135"/>
      <c r="I78" s="135"/>
      <c r="J78" s="194"/>
    </row>
  </sheetData>
  <sheetProtection algorithmName="SHA-512" hashValue="DGowHpGPeZQ6Sc/yU2FGoEHkKls+OEbSDORkDYvtDQJj4dVusVoAeYI2dQo46TBlaeqnsPmZ8NtRmTuryhztOQ==" saltValue="tNUkHvsMV7zpfpbCimJyD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3YxXqketAilX70DrrAqUqWt+PembcV53jPJGvbpRCiwhBBE28wY7VTZ9Xvm/QIoXGNbk+jp0ltzJYAcYDUlU0g==" saltValue="Yoaxz7SfzN3rl1cn0gZor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0A737-A4FD-4DF1-9CA5-2787BBF7351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110</v>
      </c>
      <c r="B1" s="200"/>
      <c r="C1" s="200"/>
      <c r="D1" s="200"/>
      <c r="E1" s="200"/>
      <c r="F1" s="200"/>
      <c r="G1" s="200"/>
      <c r="AG1" t="s">
        <v>111</v>
      </c>
    </row>
    <row r="2" spans="1:60" ht="25.05" customHeight="1" x14ac:dyDescent="0.25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112</v>
      </c>
    </row>
    <row r="3" spans="1:60" ht="25.05" customHeight="1" x14ac:dyDescent="0.25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112</v>
      </c>
      <c r="AG3" t="s">
        <v>113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114</v>
      </c>
    </row>
    <row r="5" spans="1:60" x14ac:dyDescent="0.25">
      <c r="D5" s="10"/>
    </row>
    <row r="6" spans="1:60" ht="39.6" x14ac:dyDescent="0.25">
      <c r="A6" s="211" t="s">
        <v>115</v>
      </c>
      <c r="B6" s="213" t="s">
        <v>116</v>
      </c>
      <c r="C6" s="213" t="s">
        <v>117</v>
      </c>
      <c r="D6" s="212" t="s">
        <v>118</v>
      </c>
      <c r="E6" s="211" t="s">
        <v>119</v>
      </c>
      <c r="F6" s="210" t="s">
        <v>120</v>
      </c>
      <c r="G6" s="211" t="s">
        <v>29</v>
      </c>
      <c r="H6" s="214" t="s">
        <v>30</v>
      </c>
      <c r="I6" s="214" t="s">
        <v>121</v>
      </c>
      <c r="J6" s="214" t="s">
        <v>31</v>
      </c>
      <c r="K6" s="214" t="s">
        <v>122</v>
      </c>
      <c r="L6" s="214" t="s">
        <v>123</v>
      </c>
      <c r="M6" s="214" t="s">
        <v>124</v>
      </c>
      <c r="N6" s="214" t="s">
        <v>125</v>
      </c>
      <c r="O6" s="214" t="s">
        <v>126</v>
      </c>
      <c r="P6" s="214" t="s">
        <v>127</v>
      </c>
      <c r="Q6" s="214" t="s">
        <v>128</v>
      </c>
      <c r="R6" s="214" t="s">
        <v>129</v>
      </c>
      <c r="S6" s="214" t="s">
        <v>130</v>
      </c>
      <c r="T6" s="214" t="s">
        <v>131</v>
      </c>
      <c r="U6" s="214" t="s">
        <v>132</v>
      </c>
      <c r="V6" s="214" t="s">
        <v>133</v>
      </c>
      <c r="W6" s="214" t="s">
        <v>134</v>
      </c>
      <c r="X6" s="214" t="s">
        <v>135</v>
      </c>
      <c r="Y6" s="214" t="s">
        <v>136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1" t="s">
        <v>137</v>
      </c>
      <c r="B8" s="232" t="s">
        <v>63</v>
      </c>
      <c r="C8" s="251" t="s">
        <v>64</v>
      </c>
      <c r="D8" s="233"/>
      <c r="E8" s="234"/>
      <c r="F8" s="235"/>
      <c r="G8" s="235">
        <f>SUMIF(AG9:AG28,"&lt;&gt;NOR",G9:G28)</f>
        <v>0</v>
      </c>
      <c r="H8" s="235"/>
      <c r="I8" s="235">
        <f>SUM(I9:I28)</f>
        <v>0</v>
      </c>
      <c r="J8" s="235"/>
      <c r="K8" s="235">
        <f>SUM(K9:K28)</f>
        <v>0</v>
      </c>
      <c r="L8" s="235"/>
      <c r="M8" s="235">
        <f>SUM(M9:M28)</f>
        <v>0</v>
      </c>
      <c r="N8" s="234"/>
      <c r="O8" s="234">
        <f>SUM(O9:O28)</f>
        <v>0</v>
      </c>
      <c r="P8" s="234"/>
      <c r="Q8" s="234">
        <f>SUM(Q9:Q28)</f>
        <v>0</v>
      </c>
      <c r="R8" s="235"/>
      <c r="S8" s="235"/>
      <c r="T8" s="236"/>
      <c r="U8" s="230"/>
      <c r="V8" s="230">
        <f>SUM(V9:V28)</f>
        <v>0</v>
      </c>
      <c r="W8" s="230"/>
      <c r="X8" s="230"/>
      <c r="Y8" s="230"/>
      <c r="AG8" t="s">
        <v>138</v>
      </c>
    </row>
    <row r="9" spans="1:60" outlineLevel="1" x14ac:dyDescent="0.25">
      <c r="A9" s="238">
        <v>1</v>
      </c>
      <c r="B9" s="239" t="s">
        <v>139</v>
      </c>
      <c r="C9" s="252" t="s">
        <v>140</v>
      </c>
      <c r="D9" s="240"/>
      <c r="E9" s="241">
        <v>0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141</v>
      </c>
      <c r="T9" s="244" t="s">
        <v>142</v>
      </c>
      <c r="U9" s="225">
        <v>0</v>
      </c>
      <c r="V9" s="225">
        <f>ROUND(E9*U9,2)</f>
        <v>0</v>
      </c>
      <c r="W9" s="225"/>
      <c r="X9" s="225" t="s">
        <v>143</v>
      </c>
      <c r="Y9" s="225" t="s">
        <v>144</v>
      </c>
      <c r="Z9" s="215"/>
      <c r="AA9" s="215"/>
      <c r="AB9" s="215"/>
      <c r="AC9" s="215"/>
      <c r="AD9" s="215"/>
      <c r="AE9" s="215"/>
      <c r="AF9" s="215"/>
      <c r="AG9" s="215" t="s">
        <v>145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22"/>
      <c r="B10" s="223"/>
      <c r="C10" s="253" t="s">
        <v>146</v>
      </c>
      <c r="D10" s="226"/>
      <c r="E10" s="227"/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147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3" x14ac:dyDescent="0.25">
      <c r="A11" s="222"/>
      <c r="B11" s="223"/>
      <c r="C11" s="253" t="s">
        <v>148</v>
      </c>
      <c r="D11" s="226"/>
      <c r="E11" s="227"/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147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5">
      <c r="A12" s="222"/>
      <c r="B12" s="223"/>
      <c r="C12" s="253" t="s">
        <v>149</v>
      </c>
      <c r="D12" s="226"/>
      <c r="E12" s="227"/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147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5">
      <c r="A13" s="222"/>
      <c r="B13" s="223"/>
      <c r="C13" s="253" t="s">
        <v>150</v>
      </c>
      <c r="D13" s="226"/>
      <c r="E13" s="227"/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147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3" x14ac:dyDescent="0.25">
      <c r="A14" s="222"/>
      <c r="B14" s="223"/>
      <c r="C14" s="253" t="s">
        <v>151</v>
      </c>
      <c r="D14" s="226"/>
      <c r="E14" s="227"/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147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3" x14ac:dyDescent="0.25">
      <c r="A15" s="222"/>
      <c r="B15" s="223"/>
      <c r="C15" s="253" t="s">
        <v>152</v>
      </c>
      <c r="D15" s="226"/>
      <c r="E15" s="227"/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147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5">
      <c r="A16" s="222"/>
      <c r="B16" s="223"/>
      <c r="C16" s="253" t="s">
        <v>153</v>
      </c>
      <c r="D16" s="226"/>
      <c r="E16" s="227"/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147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3" x14ac:dyDescent="0.25">
      <c r="A17" s="222"/>
      <c r="B17" s="223"/>
      <c r="C17" s="253" t="s">
        <v>154</v>
      </c>
      <c r="D17" s="226"/>
      <c r="E17" s="227"/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147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5">
      <c r="A18" s="222"/>
      <c r="B18" s="223"/>
      <c r="C18" s="253" t="s">
        <v>155</v>
      </c>
      <c r="D18" s="226"/>
      <c r="E18" s="227"/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147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3" x14ac:dyDescent="0.25">
      <c r="A19" s="222"/>
      <c r="B19" s="223"/>
      <c r="C19" s="253" t="s">
        <v>156</v>
      </c>
      <c r="D19" s="226"/>
      <c r="E19" s="227"/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147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3" x14ac:dyDescent="0.25">
      <c r="A20" s="222"/>
      <c r="B20" s="223"/>
      <c r="C20" s="253" t="s">
        <v>157</v>
      </c>
      <c r="D20" s="226"/>
      <c r="E20" s="227"/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147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5">
      <c r="A21" s="222"/>
      <c r="B21" s="223"/>
      <c r="C21" s="253" t="s">
        <v>158</v>
      </c>
      <c r="D21" s="226"/>
      <c r="E21" s="227"/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147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5">
      <c r="A22" s="222"/>
      <c r="B22" s="223"/>
      <c r="C22" s="253" t="s">
        <v>159</v>
      </c>
      <c r="D22" s="226"/>
      <c r="E22" s="227"/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147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5">
      <c r="A23" s="222"/>
      <c r="B23" s="223"/>
      <c r="C23" s="253" t="s">
        <v>160</v>
      </c>
      <c r="D23" s="226"/>
      <c r="E23" s="227"/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147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5">
      <c r="A24" s="222"/>
      <c r="B24" s="223"/>
      <c r="C24" s="253" t="s">
        <v>161</v>
      </c>
      <c r="D24" s="226"/>
      <c r="E24" s="227"/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147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5">
      <c r="A25" s="222"/>
      <c r="B25" s="223"/>
      <c r="C25" s="253" t="s">
        <v>162</v>
      </c>
      <c r="D25" s="226"/>
      <c r="E25" s="227"/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147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5">
      <c r="A26" s="222"/>
      <c r="B26" s="223"/>
      <c r="C26" s="253" t="s">
        <v>163</v>
      </c>
      <c r="D26" s="226"/>
      <c r="E26" s="227"/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147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5">
      <c r="A27" s="222"/>
      <c r="B27" s="223"/>
      <c r="C27" s="253" t="s">
        <v>164</v>
      </c>
      <c r="D27" s="226"/>
      <c r="E27" s="227"/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147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5">
      <c r="A28" s="222"/>
      <c r="B28" s="223"/>
      <c r="C28" s="254"/>
      <c r="D28" s="245"/>
      <c r="E28" s="245"/>
      <c r="F28" s="245"/>
      <c r="G28" s="24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165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x14ac:dyDescent="0.25">
      <c r="A29" s="231" t="s">
        <v>137</v>
      </c>
      <c r="B29" s="232" t="s">
        <v>65</v>
      </c>
      <c r="C29" s="251" t="s">
        <v>66</v>
      </c>
      <c r="D29" s="233"/>
      <c r="E29" s="234"/>
      <c r="F29" s="235"/>
      <c r="G29" s="235">
        <f>SUMIF(AG30:AG33,"&lt;&gt;NOR",G30:G33)</f>
        <v>0</v>
      </c>
      <c r="H29" s="235"/>
      <c r="I29" s="235">
        <f>SUM(I30:I33)</f>
        <v>0</v>
      </c>
      <c r="J29" s="235"/>
      <c r="K29" s="235">
        <f>SUM(K30:K33)</f>
        <v>0</v>
      </c>
      <c r="L29" s="235"/>
      <c r="M29" s="235">
        <f>SUM(M30:M33)</f>
        <v>0</v>
      </c>
      <c r="N29" s="234"/>
      <c r="O29" s="234">
        <f>SUM(O30:O33)</f>
        <v>0</v>
      </c>
      <c r="P29" s="234"/>
      <c r="Q29" s="234">
        <f>SUM(Q30:Q33)</f>
        <v>0</v>
      </c>
      <c r="R29" s="235"/>
      <c r="S29" s="235"/>
      <c r="T29" s="236"/>
      <c r="U29" s="230"/>
      <c r="V29" s="230">
        <f>SUM(V30:V33)</f>
        <v>0</v>
      </c>
      <c r="W29" s="230"/>
      <c r="X29" s="230"/>
      <c r="Y29" s="230"/>
      <c r="AG29" t="s">
        <v>138</v>
      </c>
    </row>
    <row r="30" spans="1:60" outlineLevel="1" x14ac:dyDescent="0.25">
      <c r="A30" s="238">
        <v>2</v>
      </c>
      <c r="B30" s="239" t="s">
        <v>166</v>
      </c>
      <c r="C30" s="252" t="s">
        <v>167</v>
      </c>
      <c r="D30" s="240" t="s">
        <v>168</v>
      </c>
      <c r="E30" s="241">
        <v>1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3"/>
      <c r="S30" s="243" t="s">
        <v>141</v>
      </c>
      <c r="T30" s="244" t="s">
        <v>142</v>
      </c>
      <c r="U30" s="225">
        <v>0</v>
      </c>
      <c r="V30" s="225">
        <f>ROUND(E30*U30,2)</f>
        <v>0</v>
      </c>
      <c r="W30" s="225"/>
      <c r="X30" s="225" t="s">
        <v>143</v>
      </c>
      <c r="Y30" s="225" t="s">
        <v>144</v>
      </c>
      <c r="Z30" s="215"/>
      <c r="AA30" s="215"/>
      <c r="AB30" s="215"/>
      <c r="AC30" s="215"/>
      <c r="AD30" s="215"/>
      <c r="AE30" s="215"/>
      <c r="AF30" s="215"/>
      <c r="AG30" s="215" t="s">
        <v>145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5">
      <c r="A31" s="222"/>
      <c r="B31" s="223"/>
      <c r="C31" s="253" t="s">
        <v>169</v>
      </c>
      <c r="D31" s="226"/>
      <c r="E31" s="227"/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147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3" x14ac:dyDescent="0.25">
      <c r="A32" s="222"/>
      <c r="B32" s="223"/>
      <c r="C32" s="253" t="s">
        <v>170</v>
      </c>
      <c r="D32" s="226"/>
      <c r="E32" s="227">
        <v>1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147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5">
      <c r="A33" s="222"/>
      <c r="B33" s="223"/>
      <c r="C33" s="254"/>
      <c r="D33" s="245"/>
      <c r="E33" s="245"/>
      <c r="F33" s="245"/>
      <c r="G33" s="24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165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5">
      <c r="A34" s="231" t="s">
        <v>137</v>
      </c>
      <c r="B34" s="232" t="s">
        <v>67</v>
      </c>
      <c r="C34" s="251" t="s">
        <v>68</v>
      </c>
      <c r="D34" s="233"/>
      <c r="E34" s="234"/>
      <c r="F34" s="235"/>
      <c r="G34" s="235">
        <f>SUMIF(AG35:AG54,"&lt;&gt;NOR",G35:G54)</f>
        <v>0</v>
      </c>
      <c r="H34" s="235"/>
      <c r="I34" s="235">
        <f>SUM(I35:I54)</f>
        <v>0</v>
      </c>
      <c r="J34" s="235"/>
      <c r="K34" s="235">
        <f>SUM(K35:K54)</f>
        <v>0</v>
      </c>
      <c r="L34" s="235"/>
      <c r="M34" s="235">
        <f>SUM(M35:M54)</f>
        <v>0</v>
      </c>
      <c r="N34" s="234"/>
      <c r="O34" s="234">
        <f>SUM(O35:O54)</f>
        <v>0</v>
      </c>
      <c r="P34" s="234"/>
      <c r="Q34" s="234">
        <f>SUM(Q35:Q54)</f>
        <v>0</v>
      </c>
      <c r="R34" s="235"/>
      <c r="S34" s="235"/>
      <c r="T34" s="236"/>
      <c r="U34" s="230"/>
      <c r="V34" s="230">
        <f>SUM(V35:V54)</f>
        <v>0</v>
      </c>
      <c r="W34" s="230"/>
      <c r="X34" s="230"/>
      <c r="Y34" s="230"/>
      <c r="AG34" t="s">
        <v>138</v>
      </c>
    </row>
    <row r="35" spans="1:60" outlineLevel="1" x14ac:dyDescent="0.25">
      <c r="A35" s="238">
        <v>3</v>
      </c>
      <c r="B35" s="239" t="s">
        <v>171</v>
      </c>
      <c r="C35" s="252" t="s">
        <v>172</v>
      </c>
      <c r="D35" s="240" t="s">
        <v>173</v>
      </c>
      <c r="E35" s="241">
        <v>87.44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/>
      <c r="S35" s="243" t="s">
        <v>141</v>
      </c>
      <c r="T35" s="244" t="s">
        <v>142</v>
      </c>
      <c r="U35" s="225">
        <v>0</v>
      </c>
      <c r="V35" s="225">
        <f>ROUND(E35*U35,2)</f>
        <v>0</v>
      </c>
      <c r="W35" s="225"/>
      <c r="X35" s="225" t="s">
        <v>143</v>
      </c>
      <c r="Y35" s="225" t="s">
        <v>144</v>
      </c>
      <c r="Z35" s="215"/>
      <c r="AA35" s="215"/>
      <c r="AB35" s="215"/>
      <c r="AC35" s="215"/>
      <c r="AD35" s="215"/>
      <c r="AE35" s="215"/>
      <c r="AF35" s="215"/>
      <c r="AG35" s="215" t="s">
        <v>145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5">
      <c r="A36" s="222"/>
      <c r="B36" s="223"/>
      <c r="C36" s="253" t="s">
        <v>174</v>
      </c>
      <c r="D36" s="226"/>
      <c r="E36" s="227"/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147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5">
      <c r="A37" s="222"/>
      <c r="B37" s="223"/>
      <c r="C37" s="253" t="s">
        <v>175</v>
      </c>
      <c r="D37" s="226"/>
      <c r="E37" s="227"/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147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3" x14ac:dyDescent="0.25">
      <c r="A38" s="222"/>
      <c r="B38" s="223"/>
      <c r="C38" s="253" t="s">
        <v>176</v>
      </c>
      <c r="D38" s="226"/>
      <c r="E38" s="227">
        <v>3.38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147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3" x14ac:dyDescent="0.25">
      <c r="A39" s="222"/>
      <c r="B39" s="223"/>
      <c r="C39" s="253" t="s">
        <v>177</v>
      </c>
      <c r="D39" s="226"/>
      <c r="E39" s="227">
        <v>5.0999999999999996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147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5">
      <c r="A40" s="222"/>
      <c r="B40" s="223"/>
      <c r="C40" s="253" t="s">
        <v>178</v>
      </c>
      <c r="D40" s="226"/>
      <c r="E40" s="227">
        <v>12.78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147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5">
      <c r="A41" s="222"/>
      <c r="B41" s="223"/>
      <c r="C41" s="253" t="s">
        <v>179</v>
      </c>
      <c r="D41" s="226"/>
      <c r="E41" s="227">
        <v>5.16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147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5">
      <c r="A42" s="222"/>
      <c r="B42" s="223"/>
      <c r="C42" s="253" t="s">
        <v>180</v>
      </c>
      <c r="D42" s="226"/>
      <c r="E42" s="227">
        <v>2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147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5">
      <c r="A43" s="222"/>
      <c r="B43" s="223"/>
      <c r="C43" s="253" t="s">
        <v>181</v>
      </c>
      <c r="D43" s="226"/>
      <c r="E43" s="227">
        <v>12.78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147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5">
      <c r="A44" s="222"/>
      <c r="B44" s="223"/>
      <c r="C44" s="253" t="s">
        <v>182</v>
      </c>
      <c r="D44" s="226"/>
      <c r="E44" s="227">
        <v>21.24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147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5">
      <c r="A45" s="222"/>
      <c r="B45" s="223"/>
      <c r="C45" s="253" t="s">
        <v>183</v>
      </c>
      <c r="D45" s="226"/>
      <c r="E45" s="227">
        <v>25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147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5">
      <c r="A46" s="222"/>
      <c r="B46" s="223"/>
      <c r="C46" s="254"/>
      <c r="D46" s="245"/>
      <c r="E46" s="245"/>
      <c r="F46" s="245"/>
      <c r="G46" s="24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165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38">
        <v>4</v>
      </c>
      <c r="B47" s="239" t="s">
        <v>184</v>
      </c>
      <c r="C47" s="252" t="s">
        <v>185</v>
      </c>
      <c r="D47" s="240" t="s">
        <v>173</v>
      </c>
      <c r="E47" s="241">
        <v>65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/>
      <c r="S47" s="243" t="s">
        <v>141</v>
      </c>
      <c r="T47" s="244" t="s">
        <v>142</v>
      </c>
      <c r="U47" s="225">
        <v>0</v>
      </c>
      <c r="V47" s="225">
        <f>ROUND(E47*U47,2)</f>
        <v>0</v>
      </c>
      <c r="W47" s="225"/>
      <c r="X47" s="225" t="s">
        <v>143</v>
      </c>
      <c r="Y47" s="225" t="s">
        <v>144</v>
      </c>
      <c r="Z47" s="215"/>
      <c r="AA47" s="215"/>
      <c r="AB47" s="215"/>
      <c r="AC47" s="215"/>
      <c r="AD47" s="215"/>
      <c r="AE47" s="215"/>
      <c r="AF47" s="215"/>
      <c r="AG47" s="215" t="s">
        <v>145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5">
      <c r="A48" s="222"/>
      <c r="B48" s="223"/>
      <c r="C48" s="253" t="s">
        <v>186</v>
      </c>
      <c r="D48" s="226"/>
      <c r="E48" s="227"/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147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5">
      <c r="A49" s="222"/>
      <c r="B49" s="223"/>
      <c r="C49" s="253" t="s">
        <v>187</v>
      </c>
      <c r="D49" s="226"/>
      <c r="E49" s="227"/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147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5">
      <c r="A50" s="222"/>
      <c r="B50" s="223"/>
      <c r="C50" s="253" t="s">
        <v>188</v>
      </c>
      <c r="D50" s="226"/>
      <c r="E50" s="227">
        <v>65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147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5">
      <c r="A51" s="222"/>
      <c r="B51" s="223"/>
      <c r="C51" s="254"/>
      <c r="D51" s="245"/>
      <c r="E51" s="245"/>
      <c r="F51" s="245"/>
      <c r="G51" s="24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165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38">
        <v>5</v>
      </c>
      <c r="B52" s="239" t="s">
        <v>189</v>
      </c>
      <c r="C52" s="252" t="s">
        <v>190</v>
      </c>
      <c r="D52" s="240" t="s">
        <v>191</v>
      </c>
      <c r="E52" s="241">
        <v>4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21</v>
      </c>
      <c r="M52" s="243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3"/>
      <c r="S52" s="243" t="s">
        <v>141</v>
      </c>
      <c r="T52" s="244" t="s">
        <v>142</v>
      </c>
      <c r="U52" s="225">
        <v>0</v>
      </c>
      <c r="V52" s="225">
        <f>ROUND(E52*U52,2)</f>
        <v>0</v>
      </c>
      <c r="W52" s="225"/>
      <c r="X52" s="225" t="s">
        <v>143</v>
      </c>
      <c r="Y52" s="225" t="s">
        <v>144</v>
      </c>
      <c r="Z52" s="215"/>
      <c r="AA52" s="215"/>
      <c r="AB52" s="215"/>
      <c r="AC52" s="215"/>
      <c r="AD52" s="215"/>
      <c r="AE52" s="215"/>
      <c r="AF52" s="215"/>
      <c r="AG52" s="215" t="s">
        <v>145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5">
      <c r="A53" s="222"/>
      <c r="B53" s="223"/>
      <c r="C53" s="253" t="s">
        <v>192</v>
      </c>
      <c r="D53" s="226"/>
      <c r="E53" s="227">
        <v>4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147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22"/>
      <c r="B54" s="223"/>
      <c r="C54" s="254"/>
      <c r="D54" s="245"/>
      <c r="E54" s="245"/>
      <c r="F54" s="245"/>
      <c r="G54" s="24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165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5">
      <c r="A55" s="231" t="s">
        <v>137</v>
      </c>
      <c r="B55" s="232" t="s">
        <v>69</v>
      </c>
      <c r="C55" s="251" t="s">
        <v>70</v>
      </c>
      <c r="D55" s="233"/>
      <c r="E55" s="234"/>
      <c r="F55" s="235"/>
      <c r="G55" s="235">
        <f>SUMIF(AG56:AG123,"&lt;&gt;NOR",G56:G123)</f>
        <v>0</v>
      </c>
      <c r="H55" s="235"/>
      <c r="I55" s="235">
        <f>SUM(I56:I123)</f>
        <v>0</v>
      </c>
      <c r="J55" s="235"/>
      <c r="K55" s="235">
        <f>SUM(K56:K123)</f>
        <v>0</v>
      </c>
      <c r="L55" s="235"/>
      <c r="M55" s="235">
        <f>SUM(M56:M123)</f>
        <v>0</v>
      </c>
      <c r="N55" s="234"/>
      <c r="O55" s="234">
        <f>SUM(O56:O123)</f>
        <v>3.29</v>
      </c>
      <c r="P55" s="234"/>
      <c r="Q55" s="234">
        <f>SUM(Q56:Q123)</f>
        <v>0</v>
      </c>
      <c r="R55" s="235"/>
      <c r="S55" s="235"/>
      <c r="T55" s="236"/>
      <c r="U55" s="230"/>
      <c r="V55" s="230">
        <f>SUM(V56:V123)</f>
        <v>23.88</v>
      </c>
      <c r="W55" s="230"/>
      <c r="X55" s="230"/>
      <c r="Y55" s="230"/>
      <c r="AG55" t="s">
        <v>138</v>
      </c>
    </row>
    <row r="56" spans="1:60" outlineLevel="1" x14ac:dyDescent="0.25">
      <c r="A56" s="238">
        <v>6</v>
      </c>
      <c r="B56" s="239" t="s">
        <v>193</v>
      </c>
      <c r="C56" s="252" t="s">
        <v>194</v>
      </c>
      <c r="D56" s="240" t="s">
        <v>195</v>
      </c>
      <c r="E56" s="241">
        <v>5.6000000000000001E-2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1.7676000000000001</v>
      </c>
      <c r="O56" s="241">
        <f>ROUND(E56*N56,2)</f>
        <v>0.1</v>
      </c>
      <c r="P56" s="241">
        <v>0</v>
      </c>
      <c r="Q56" s="241">
        <f>ROUND(E56*P56,2)</f>
        <v>0</v>
      </c>
      <c r="R56" s="243" t="s">
        <v>196</v>
      </c>
      <c r="S56" s="243" t="s">
        <v>197</v>
      </c>
      <c r="T56" s="244" t="s">
        <v>197</v>
      </c>
      <c r="U56" s="225">
        <v>6.8680000000000003</v>
      </c>
      <c r="V56" s="225">
        <f>ROUND(E56*U56,2)</f>
        <v>0.38</v>
      </c>
      <c r="W56" s="225"/>
      <c r="X56" s="225" t="s">
        <v>143</v>
      </c>
      <c r="Y56" s="225" t="s">
        <v>144</v>
      </c>
      <c r="Z56" s="215"/>
      <c r="AA56" s="215"/>
      <c r="AB56" s="215"/>
      <c r="AC56" s="215"/>
      <c r="AD56" s="215"/>
      <c r="AE56" s="215"/>
      <c r="AF56" s="215"/>
      <c r="AG56" s="215" t="s">
        <v>145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5">
      <c r="A57" s="222"/>
      <c r="B57" s="223"/>
      <c r="C57" s="255" t="s">
        <v>198</v>
      </c>
      <c r="D57" s="246"/>
      <c r="E57" s="246"/>
      <c r="F57" s="246"/>
      <c r="G57" s="246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199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2" x14ac:dyDescent="0.25">
      <c r="A58" s="222"/>
      <c r="B58" s="223"/>
      <c r="C58" s="253" t="s">
        <v>200</v>
      </c>
      <c r="D58" s="226"/>
      <c r="E58" s="227">
        <v>1.6E-2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147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5">
      <c r="A59" s="222"/>
      <c r="B59" s="223"/>
      <c r="C59" s="253" t="s">
        <v>201</v>
      </c>
      <c r="D59" s="226"/>
      <c r="E59" s="227">
        <v>0.04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147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5">
      <c r="A60" s="222"/>
      <c r="B60" s="223"/>
      <c r="C60" s="254"/>
      <c r="D60" s="245"/>
      <c r="E60" s="245"/>
      <c r="F60" s="245"/>
      <c r="G60" s="24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165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38">
        <v>7</v>
      </c>
      <c r="B61" s="239" t="s">
        <v>202</v>
      </c>
      <c r="C61" s="252" t="s">
        <v>203</v>
      </c>
      <c r="D61" s="240" t="s">
        <v>204</v>
      </c>
      <c r="E61" s="241">
        <v>5.9900000000000002E-2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1.9539999999999998E-2</v>
      </c>
      <c r="O61" s="241">
        <f>ROUND(E61*N61,2)</f>
        <v>0</v>
      </c>
      <c r="P61" s="241">
        <v>0</v>
      </c>
      <c r="Q61" s="241">
        <f>ROUND(E61*P61,2)</f>
        <v>0</v>
      </c>
      <c r="R61" s="243" t="s">
        <v>205</v>
      </c>
      <c r="S61" s="243" t="s">
        <v>197</v>
      </c>
      <c r="T61" s="244" t="s">
        <v>197</v>
      </c>
      <c r="U61" s="225">
        <v>18.175000000000001</v>
      </c>
      <c r="V61" s="225">
        <f>ROUND(E61*U61,2)</f>
        <v>1.0900000000000001</v>
      </c>
      <c r="W61" s="225"/>
      <c r="X61" s="225" t="s">
        <v>143</v>
      </c>
      <c r="Y61" s="225" t="s">
        <v>144</v>
      </c>
      <c r="Z61" s="215"/>
      <c r="AA61" s="215"/>
      <c r="AB61" s="215"/>
      <c r="AC61" s="215"/>
      <c r="AD61" s="215"/>
      <c r="AE61" s="215"/>
      <c r="AF61" s="215"/>
      <c r="AG61" s="215" t="s">
        <v>145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5">
      <c r="A62" s="222"/>
      <c r="B62" s="223"/>
      <c r="C62" s="255" t="s">
        <v>206</v>
      </c>
      <c r="D62" s="246"/>
      <c r="E62" s="246"/>
      <c r="F62" s="246"/>
      <c r="G62" s="246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199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5">
      <c r="A63" s="222"/>
      <c r="B63" s="223"/>
      <c r="C63" s="253" t="s">
        <v>207</v>
      </c>
      <c r="D63" s="226"/>
      <c r="E63" s="227">
        <v>2.69E-2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147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5">
      <c r="A64" s="222"/>
      <c r="B64" s="223"/>
      <c r="C64" s="253" t="s">
        <v>208</v>
      </c>
      <c r="D64" s="226"/>
      <c r="E64" s="227">
        <v>3.3000000000000002E-2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147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5">
      <c r="A65" s="222"/>
      <c r="B65" s="223"/>
      <c r="C65" s="254"/>
      <c r="D65" s="245"/>
      <c r="E65" s="245"/>
      <c r="F65" s="245"/>
      <c r="G65" s="24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165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38">
        <v>8</v>
      </c>
      <c r="B66" s="239" t="s">
        <v>209</v>
      </c>
      <c r="C66" s="252" t="s">
        <v>210</v>
      </c>
      <c r="D66" s="240" t="s">
        <v>204</v>
      </c>
      <c r="E66" s="241">
        <v>4.4999999999999998E-2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21</v>
      </c>
      <c r="M66" s="243">
        <f>G66*(1+L66/100)</f>
        <v>0</v>
      </c>
      <c r="N66" s="241">
        <v>1.09954</v>
      </c>
      <c r="O66" s="241">
        <f>ROUND(E66*N66,2)</f>
        <v>0.05</v>
      </c>
      <c r="P66" s="241">
        <v>0</v>
      </c>
      <c r="Q66" s="241">
        <f>ROUND(E66*P66,2)</f>
        <v>0</v>
      </c>
      <c r="R66" s="243" t="s">
        <v>205</v>
      </c>
      <c r="S66" s="243" t="s">
        <v>197</v>
      </c>
      <c r="T66" s="244" t="s">
        <v>197</v>
      </c>
      <c r="U66" s="225">
        <v>18.175000000000001</v>
      </c>
      <c r="V66" s="225">
        <f>ROUND(E66*U66,2)</f>
        <v>0.82</v>
      </c>
      <c r="W66" s="225"/>
      <c r="X66" s="225" t="s">
        <v>143</v>
      </c>
      <c r="Y66" s="225" t="s">
        <v>144</v>
      </c>
      <c r="Z66" s="215"/>
      <c r="AA66" s="215"/>
      <c r="AB66" s="215"/>
      <c r="AC66" s="215"/>
      <c r="AD66" s="215"/>
      <c r="AE66" s="215"/>
      <c r="AF66" s="215"/>
      <c r="AG66" s="215" t="s">
        <v>145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2" x14ac:dyDescent="0.25">
      <c r="A67" s="222"/>
      <c r="B67" s="223"/>
      <c r="C67" s="255" t="s">
        <v>206</v>
      </c>
      <c r="D67" s="246"/>
      <c r="E67" s="246"/>
      <c r="F67" s="246"/>
      <c r="G67" s="246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199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5">
      <c r="A68" s="222"/>
      <c r="B68" s="223"/>
      <c r="C68" s="253" t="s">
        <v>211</v>
      </c>
      <c r="D68" s="226"/>
      <c r="E68" s="227">
        <v>4.4999999999999998E-2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147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5">
      <c r="A69" s="222"/>
      <c r="B69" s="223"/>
      <c r="C69" s="254"/>
      <c r="D69" s="245"/>
      <c r="E69" s="245"/>
      <c r="F69" s="245"/>
      <c r="G69" s="24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165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0.399999999999999" outlineLevel="1" x14ac:dyDescent="0.25">
      <c r="A70" s="238">
        <v>9</v>
      </c>
      <c r="B70" s="239" t="s">
        <v>212</v>
      </c>
      <c r="C70" s="252" t="s">
        <v>213</v>
      </c>
      <c r="D70" s="240" t="s">
        <v>214</v>
      </c>
      <c r="E70" s="241">
        <v>5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1.2619999999999999E-2</v>
      </c>
      <c r="O70" s="241">
        <f>ROUND(E70*N70,2)</f>
        <v>0.06</v>
      </c>
      <c r="P70" s="241">
        <v>0</v>
      </c>
      <c r="Q70" s="241">
        <f>ROUND(E70*P70,2)</f>
        <v>0</v>
      </c>
      <c r="R70" s="243" t="s">
        <v>196</v>
      </c>
      <c r="S70" s="243" t="s">
        <v>197</v>
      </c>
      <c r="T70" s="244" t="s">
        <v>197</v>
      </c>
      <c r="U70" s="225">
        <v>0.26162999999999997</v>
      </c>
      <c r="V70" s="225">
        <f>ROUND(E70*U70,2)</f>
        <v>1.31</v>
      </c>
      <c r="W70" s="225"/>
      <c r="X70" s="225" t="s">
        <v>143</v>
      </c>
      <c r="Y70" s="225" t="s">
        <v>144</v>
      </c>
      <c r="Z70" s="215"/>
      <c r="AA70" s="215"/>
      <c r="AB70" s="215"/>
      <c r="AC70" s="215"/>
      <c r="AD70" s="215"/>
      <c r="AE70" s="215"/>
      <c r="AF70" s="215"/>
      <c r="AG70" s="215" t="s">
        <v>145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2" x14ac:dyDescent="0.25">
      <c r="A71" s="222"/>
      <c r="B71" s="223"/>
      <c r="C71" s="255" t="s">
        <v>215</v>
      </c>
      <c r="D71" s="246"/>
      <c r="E71" s="246"/>
      <c r="F71" s="246"/>
      <c r="G71" s="246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199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5">
      <c r="A72" s="222"/>
      <c r="B72" s="223"/>
      <c r="C72" s="253" t="s">
        <v>216</v>
      </c>
      <c r="D72" s="226"/>
      <c r="E72" s="227">
        <v>1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147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5">
      <c r="A73" s="222"/>
      <c r="B73" s="223"/>
      <c r="C73" s="253" t="s">
        <v>217</v>
      </c>
      <c r="D73" s="226"/>
      <c r="E73" s="227">
        <v>4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147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5">
      <c r="A74" s="222"/>
      <c r="B74" s="223"/>
      <c r="C74" s="254"/>
      <c r="D74" s="245"/>
      <c r="E74" s="245"/>
      <c r="F74" s="245"/>
      <c r="G74" s="24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165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0.399999999999999" outlineLevel="1" x14ac:dyDescent="0.25">
      <c r="A75" s="238">
        <v>10</v>
      </c>
      <c r="B75" s="239" t="s">
        <v>218</v>
      </c>
      <c r="C75" s="252" t="s">
        <v>219</v>
      </c>
      <c r="D75" s="240" t="s">
        <v>195</v>
      </c>
      <c r="E75" s="241">
        <v>1.71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0.76182000000000005</v>
      </c>
      <c r="O75" s="241">
        <f>ROUND(E75*N75,2)</f>
        <v>1.3</v>
      </c>
      <c r="P75" s="241">
        <v>0</v>
      </c>
      <c r="Q75" s="241">
        <f>ROUND(E75*P75,2)</f>
        <v>0</v>
      </c>
      <c r="R75" s="243" t="s">
        <v>196</v>
      </c>
      <c r="S75" s="243" t="s">
        <v>197</v>
      </c>
      <c r="T75" s="244" t="s">
        <v>197</v>
      </c>
      <c r="U75" s="225">
        <v>4.0388799999999998</v>
      </c>
      <c r="V75" s="225">
        <f>ROUND(E75*U75,2)</f>
        <v>6.91</v>
      </c>
      <c r="W75" s="225"/>
      <c r="X75" s="225" t="s">
        <v>143</v>
      </c>
      <c r="Y75" s="225" t="s">
        <v>144</v>
      </c>
      <c r="Z75" s="215"/>
      <c r="AA75" s="215"/>
      <c r="AB75" s="215"/>
      <c r="AC75" s="215"/>
      <c r="AD75" s="215"/>
      <c r="AE75" s="215"/>
      <c r="AF75" s="215"/>
      <c r="AG75" s="215" t="s">
        <v>145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5">
      <c r="A76" s="222"/>
      <c r="B76" s="223"/>
      <c r="C76" s="255" t="s">
        <v>215</v>
      </c>
      <c r="D76" s="246"/>
      <c r="E76" s="246"/>
      <c r="F76" s="246"/>
      <c r="G76" s="246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199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5">
      <c r="A77" s="222"/>
      <c r="B77" s="223"/>
      <c r="C77" s="253" t="s">
        <v>220</v>
      </c>
      <c r="D77" s="226"/>
      <c r="E77" s="227">
        <v>1.71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147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5">
      <c r="A78" s="222"/>
      <c r="B78" s="223"/>
      <c r="C78" s="254"/>
      <c r="D78" s="245"/>
      <c r="E78" s="245"/>
      <c r="F78" s="245"/>
      <c r="G78" s="24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165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38">
        <v>11</v>
      </c>
      <c r="B79" s="239" t="s">
        <v>221</v>
      </c>
      <c r="C79" s="252" t="s">
        <v>222</v>
      </c>
      <c r="D79" s="240" t="s">
        <v>173</v>
      </c>
      <c r="E79" s="241">
        <v>1.05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5.7099999999999998E-2</v>
      </c>
      <c r="O79" s="241">
        <f>ROUND(E79*N79,2)</f>
        <v>0.06</v>
      </c>
      <c r="P79" s="241">
        <v>0</v>
      </c>
      <c r="Q79" s="241">
        <f>ROUND(E79*P79,2)</f>
        <v>0</v>
      </c>
      <c r="R79" s="243" t="s">
        <v>205</v>
      </c>
      <c r="S79" s="243" t="s">
        <v>197</v>
      </c>
      <c r="T79" s="244" t="s">
        <v>197</v>
      </c>
      <c r="U79" s="225">
        <v>0.51744999999999997</v>
      </c>
      <c r="V79" s="225">
        <f>ROUND(E79*U79,2)</f>
        <v>0.54</v>
      </c>
      <c r="W79" s="225"/>
      <c r="X79" s="225" t="s">
        <v>143</v>
      </c>
      <c r="Y79" s="225" t="s">
        <v>144</v>
      </c>
      <c r="Z79" s="215"/>
      <c r="AA79" s="215"/>
      <c r="AB79" s="215"/>
      <c r="AC79" s="215"/>
      <c r="AD79" s="215"/>
      <c r="AE79" s="215"/>
      <c r="AF79" s="215"/>
      <c r="AG79" s="215" t="s">
        <v>145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5">
      <c r="A80" s="222"/>
      <c r="B80" s="223"/>
      <c r="C80" s="255" t="s">
        <v>223</v>
      </c>
      <c r="D80" s="246"/>
      <c r="E80" s="246"/>
      <c r="F80" s="246"/>
      <c r="G80" s="246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199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5">
      <c r="A81" s="222"/>
      <c r="B81" s="223"/>
      <c r="C81" s="253" t="s">
        <v>224</v>
      </c>
      <c r="D81" s="226"/>
      <c r="E81" s="227">
        <v>0.56999999999999995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147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3" x14ac:dyDescent="0.25">
      <c r="A82" s="222"/>
      <c r="B82" s="223"/>
      <c r="C82" s="253" t="s">
        <v>225</v>
      </c>
      <c r="D82" s="226"/>
      <c r="E82" s="227">
        <v>0.48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147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5">
      <c r="A83" s="222"/>
      <c r="B83" s="223"/>
      <c r="C83" s="254"/>
      <c r="D83" s="245"/>
      <c r="E83" s="245"/>
      <c r="F83" s="245"/>
      <c r="G83" s="24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165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38">
        <v>12</v>
      </c>
      <c r="B84" s="239" t="s">
        <v>226</v>
      </c>
      <c r="C84" s="252" t="s">
        <v>227</v>
      </c>
      <c r="D84" s="240" t="s">
        <v>228</v>
      </c>
      <c r="E84" s="241">
        <v>16.2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1.0200000000000001E-3</v>
      </c>
      <c r="O84" s="241">
        <f>ROUND(E84*N84,2)</f>
        <v>0.02</v>
      </c>
      <c r="P84" s="241">
        <v>0</v>
      </c>
      <c r="Q84" s="241">
        <f>ROUND(E84*P84,2)</f>
        <v>0</v>
      </c>
      <c r="R84" s="243" t="s">
        <v>205</v>
      </c>
      <c r="S84" s="243" t="s">
        <v>197</v>
      </c>
      <c r="T84" s="244" t="s">
        <v>197</v>
      </c>
      <c r="U84" s="225">
        <v>0.223</v>
      </c>
      <c r="V84" s="225">
        <f>ROUND(E84*U84,2)</f>
        <v>3.61</v>
      </c>
      <c r="W84" s="225"/>
      <c r="X84" s="225" t="s">
        <v>143</v>
      </c>
      <c r="Y84" s="225" t="s">
        <v>144</v>
      </c>
      <c r="Z84" s="215"/>
      <c r="AA84" s="215"/>
      <c r="AB84" s="215"/>
      <c r="AC84" s="215"/>
      <c r="AD84" s="215"/>
      <c r="AE84" s="215"/>
      <c r="AF84" s="215"/>
      <c r="AG84" s="215" t="s">
        <v>145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5">
      <c r="A85" s="222"/>
      <c r="B85" s="223"/>
      <c r="C85" s="255" t="s">
        <v>229</v>
      </c>
      <c r="D85" s="246"/>
      <c r="E85" s="246"/>
      <c r="F85" s="246"/>
      <c r="G85" s="246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199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5">
      <c r="A86" s="222"/>
      <c r="B86" s="223"/>
      <c r="C86" s="256" t="s">
        <v>230</v>
      </c>
      <c r="D86" s="247"/>
      <c r="E86" s="247"/>
      <c r="F86" s="247"/>
      <c r="G86" s="247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231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2" x14ac:dyDescent="0.25">
      <c r="A87" s="222"/>
      <c r="B87" s="223"/>
      <c r="C87" s="253" t="s">
        <v>232</v>
      </c>
      <c r="D87" s="226"/>
      <c r="E87" s="227">
        <v>8.8000000000000007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147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3" x14ac:dyDescent="0.25">
      <c r="A88" s="222"/>
      <c r="B88" s="223"/>
      <c r="C88" s="253" t="s">
        <v>233</v>
      </c>
      <c r="D88" s="226"/>
      <c r="E88" s="227">
        <v>0.4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147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5">
      <c r="A89" s="222"/>
      <c r="B89" s="223"/>
      <c r="C89" s="253" t="s">
        <v>234</v>
      </c>
      <c r="D89" s="226"/>
      <c r="E89" s="227">
        <v>7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147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2" x14ac:dyDescent="0.25">
      <c r="A90" s="222"/>
      <c r="B90" s="223"/>
      <c r="C90" s="254"/>
      <c r="D90" s="245"/>
      <c r="E90" s="245"/>
      <c r="F90" s="245"/>
      <c r="G90" s="24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165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38">
        <v>13</v>
      </c>
      <c r="B91" s="239" t="s">
        <v>235</v>
      </c>
      <c r="C91" s="252" t="s">
        <v>236</v>
      </c>
      <c r="D91" s="240" t="s">
        <v>173</v>
      </c>
      <c r="E91" s="241">
        <v>3.72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1">
        <v>0.16339999999999999</v>
      </c>
      <c r="O91" s="241">
        <f>ROUND(E91*N91,2)</f>
        <v>0.61</v>
      </c>
      <c r="P91" s="241">
        <v>0</v>
      </c>
      <c r="Q91" s="241">
        <f>ROUND(E91*P91,2)</f>
        <v>0</v>
      </c>
      <c r="R91" s="243" t="s">
        <v>205</v>
      </c>
      <c r="S91" s="243" t="s">
        <v>197</v>
      </c>
      <c r="T91" s="244" t="s">
        <v>197</v>
      </c>
      <c r="U91" s="225">
        <v>1.2225999999999999</v>
      </c>
      <c r="V91" s="225">
        <f>ROUND(E91*U91,2)</f>
        <v>4.55</v>
      </c>
      <c r="W91" s="225"/>
      <c r="X91" s="225" t="s">
        <v>143</v>
      </c>
      <c r="Y91" s="225" t="s">
        <v>144</v>
      </c>
      <c r="Z91" s="215"/>
      <c r="AA91" s="215"/>
      <c r="AB91" s="215"/>
      <c r="AC91" s="215"/>
      <c r="AD91" s="215"/>
      <c r="AE91" s="215"/>
      <c r="AF91" s="215"/>
      <c r="AG91" s="215" t="s">
        <v>145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5">
      <c r="A92" s="222"/>
      <c r="B92" s="223"/>
      <c r="C92" s="255" t="s">
        <v>237</v>
      </c>
      <c r="D92" s="246"/>
      <c r="E92" s="246"/>
      <c r="F92" s="246"/>
      <c r="G92" s="246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199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2" x14ac:dyDescent="0.25">
      <c r="A93" s="222"/>
      <c r="B93" s="223"/>
      <c r="C93" s="253" t="s">
        <v>238</v>
      </c>
      <c r="D93" s="226"/>
      <c r="E93" s="227">
        <v>0.96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147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5">
      <c r="A94" s="222"/>
      <c r="B94" s="223"/>
      <c r="C94" s="253" t="s">
        <v>239</v>
      </c>
      <c r="D94" s="226"/>
      <c r="E94" s="227">
        <v>2.76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147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5">
      <c r="A95" s="222"/>
      <c r="B95" s="223"/>
      <c r="C95" s="254"/>
      <c r="D95" s="245"/>
      <c r="E95" s="245"/>
      <c r="F95" s="245"/>
      <c r="G95" s="24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165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38">
        <v>14</v>
      </c>
      <c r="B96" s="239" t="s">
        <v>240</v>
      </c>
      <c r="C96" s="252" t="s">
        <v>241</v>
      </c>
      <c r="D96" s="240" t="s">
        <v>173</v>
      </c>
      <c r="E96" s="241">
        <v>0.19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0.12182999999999999</v>
      </c>
      <c r="O96" s="241">
        <f>ROUND(E96*N96,2)</f>
        <v>0.02</v>
      </c>
      <c r="P96" s="241">
        <v>0</v>
      </c>
      <c r="Q96" s="241">
        <f>ROUND(E96*P96,2)</f>
        <v>0</v>
      </c>
      <c r="R96" s="243" t="s">
        <v>205</v>
      </c>
      <c r="S96" s="243" t="s">
        <v>197</v>
      </c>
      <c r="T96" s="244" t="s">
        <v>197</v>
      </c>
      <c r="U96" s="225">
        <v>0.67400000000000004</v>
      </c>
      <c r="V96" s="225">
        <f>ROUND(E96*U96,2)</f>
        <v>0.13</v>
      </c>
      <c r="W96" s="225"/>
      <c r="X96" s="225" t="s">
        <v>143</v>
      </c>
      <c r="Y96" s="225" t="s">
        <v>144</v>
      </c>
      <c r="Z96" s="215"/>
      <c r="AA96" s="215"/>
      <c r="AB96" s="215"/>
      <c r="AC96" s="215"/>
      <c r="AD96" s="215"/>
      <c r="AE96" s="215"/>
      <c r="AF96" s="215"/>
      <c r="AG96" s="215" t="s">
        <v>145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5">
      <c r="A97" s="222"/>
      <c r="B97" s="223"/>
      <c r="C97" s="255" t="s">
        <v>242</v>
      </c>
      <c r="D97" s="246"/>
      <c r="E97" s="246"/>
      <c r="F97" s="246"/>
      <c r="G97" s="246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199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5">
      <c r="A98" s="222"/>
      <c r="B98" s="223"/>
      <c r="C98" s="253" t="s">
        <v>243</v>
      </c>
      <c r="D98" s="226"/>
      <c r="E98" s="227">
        <v>0.19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147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2" x14ac:dyDescent="0.25">
      <c r="A99" s="222"/>
      <c r="B99" s="223"/>
      <c r="C99" s="254"/>
      <c r="D99" s="245"/>
      <c r="E99" s="245"/>
      <c r="F99" s="245"/>
      <c r="G99" s="24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165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5">
      <c r="A100" s="238">
        <v>15</v>
      </c>
      <c r="B100" s="239" t="s">
        <v>244</v>
      </c>
      <c r="C100" s="252" t="s">
        <v>245</v>
      </c>
      <c r="D100" s="240" t="s">
        <v>173</v>
      </c>
      <c r="E100" s="241">
        <v>6.4829999999999997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0.15931000000000001</v>
      </c>
      <c r="O100" s="241">
        <f>ROUND(E100*N100,2)</f>
        <v>1.03</v>
      </c>
      <c r="P100" s="241">
        <v>0</v>
      </c>
      <c r="Q100" s="241">
        <f>ROUND(E100*P100,2)</f>
        <v>0</v>
      </c>
      <c r="R100" s="243" t="s">
        <v>205</v>
      </c>
      <c r="S100" s="243" t="s">
        <v>197</v>
      </c>
      <c r="T100" s="244" t="s">
        <v>197</v>
      </c>
      <c r="U100" s="225">
        <v>0.7</v>
      </c>
      <c r="V100" s="225">
        <f>ROUND(E100*U100,2)</f>
        <v>4.54</v>
      </c>
      <c r="W100" s="225"/>
      <c r="X100" s="225" t="s">
        <v>143</v>
      </c>
      <c r="Y100" s="225" t="s">
        <v>144</v>
      </c>
      <c r="Z100" s="215"/>
      <c r="AA100" s="215"/>
      <c r="AB100" s="215"/>
      <c r="AC100" s="215"/>
      <c r="AD100" s="215"/>
      <c r="AE100" s="215"/>
      <c r="AF100" s="215"/>
      <c r="AG100" s="215" t="s">
        <v>145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5">
      <c r="A101" s="222"/>
      <c r="B101" s="223"/>
      <c r="C101" s="255" t="s">
        <v>242</v>
      </c>
      <c r="D101" s="246"/>
      <c r="E101" s="246"/>
      <c r="F101" s="246"/>
      <c r="G101" s="246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199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5">
      <c r="A102" s="222"/>
      <c r="B102" s="223"/>
      <c r="C102" s="253" t="s">
        <v>246</v>
      </c>
      <c r="D102" s="226"/>
      <c r="E102" s="227">
        <v>4.0650000000000004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147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3" x14ac:dyDescent="0.25">
      <c r="A103" s="222"/>
      <c r="B103" s="223"/>
      <c r="C103" s="253" t="s">
        <v>247</v>
      </c>
      <c r="D103" s="226"/>
      <c r="E103" s="227">
        <v>2.2440000000000002</v>
      </c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147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5">
      <c r="A104" s="222"/>
      <c r="B104" s="223"/>
      <c r="C104" s="253" t="s">
        <v>248</v>
      </c>
      <c r="D104" s="226"/>
      <c r="E104" s="227">
        <v>0.17399999999999999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147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5">
      <c r="A105" s="222"/>
      <c r="B105" s="223"/>
      <c r="C105" s="254"/>
      <c r="D105" s="245"/>
      <c r="E105" s="245"/>
      <c r="F105" s="245"/>
      <c r="G105" s="24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165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38">
        <v>16</v>
      </c>
      <c r="B106" s="239" t="s">
        <v>249</v>
      </c>
      <c r="C106" s="252" t="s">
        <v>250</v>
      </c>
      <c r="D106" s="240" t="s">
        <v>191</v>
      </c>
      <c r="E106" s="241">
        <v>2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</v>
      </c>
      <c r="O106" s="241">
        <f>ROUND(E106*N106,2)</f>
        <v>0</v>
      </c>
      <c r="P106" s="241">
        <v>0</v>
      </c>
      <c r="Q106" s="241">
        <f>ROUND(E106*P106,2)</f>
        <v>0</v>
      </c>
      <c r="R106" s="243"/>
      <c r="S106" s="243" t="s">
        <v>141</v>
      </c>
      <c r="T106" s="244" t="s">
        <v>142</v>
      </c>
      <c r="U106" s="225">
        <v>0</v>
      </c>
      <c r="V106" s="225">
        <f>ROUND(E106*U106,2)</f>
        <v>0</v>
      </c>
      <c r="W106" s="225"/>
      <c r="X106" s="225" t="s">
        <v>143</v>
      </c>
      <c r="Y106" s="225" t="s">
        <v>144</v>
      </c>
      <c r="Z106" s="215"/>
      <c r="AA106" s="215"/>
      <c r="AB106" s="215"/>
      <c r="AC106" s="215"/>
      <c r="AD106" s="215"/>
      <c r="AE106" s="215"/>
      <c r="AF106" s="215"/>
      <c r="AG106" s="215" t="s">
        <v>145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2" x14ac:dyDescent="0.25">
      <c r="A107" s="222"/>
      <c r="B107" s="223"/>
      <c r="C107" s="253" t="s">
        <v>251</v>
      </c>
      <c r="D107" s="226"/>
      <c r="E107" s="227"/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147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5">
      <c r="A108" s="222"/>
      <c r="B108" s="223"/>
      <c r="C108" s="253" t="s">
        <v>252</v>
      </c>
      <c r="D108" s="226"/>
      <c r="E108" s="227">
        <v>2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147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5">
      <c r="A109" s="222"/>
      <c r="B109" s="223"/>
      <c r="C109" s="254"/>
      <c r="D109" s="245"/>
      <c r="E109" s="245"/>
      <c r="F109" s="245"/>
      <c r="G109" s="24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165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38">
        <v>17</v>
      </c>
      <c r="B110" s="239" t="s">
        <v>253</v>
      </c>
      <c r="C110" s="252" t="s">
        <v>254</v>
      </c>
      <c r="D110" s="240" t="s">
        <v>191</v>
      </c>
      <c r="E110" s="241">
        <v>2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3"/>
      <c r="S110" s="243" t="s">
        <v>141</v>
      </c>
      <c r="T110" s="244" t="s">
        <v>142</v>
      </c>
      <c r="U110" s="225">
        <v>0</v>
      </c>
      <c r="V110" s="225">
        <f>ROUND(E110*U110,2)</f>
        <v>0</v>
      </c>
      <c r="W110" s="225"/>
      <c r="X110" s="225" t="s">
        <v>143</v>
      </c>
      <c r="Y110" s="225" t="s">
        <v>144</v>
      </c>
      <c r="Z110" s="215"/>
      <c r="AA110" s="215"/>
      <c r="AB110" s="215"/>
      <c r="AC110" s="215"/>
      <c r="AD110" s="215"/>
      <c r="AE110" s="215"/>
      <c r="AF110" s="215"/>
      <c r="AG110" s="215" t="s">
        <v>145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2" x14ac:dyDescent="0.25">
      <c r="A111" s="222"/>
      <c r="B111" s="223"/>
      <c r="C111" s="253" t="s">
        <v>255</v>
      </c>
      <c r="D111" s="226"/>
      <c r="E111" s="227"/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147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5">
      <c r="A112" s="222"/>
      <c r="B112" s="223"/>
      <c r="C112" s="253" t="s">
        <v>256</v>
      </c>
      <c r="D112" s="226"/>
      <c r="E112" s="227">
        <v>2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147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5">
      <c r="A113" s="222"/>
      <c r="B113" s="223"/>
      <c r="C113" s="254"/>
      <c r="D113" s="245"/>
      <c r="E113" s="245"/>
      <c r="F113" s="245"/>
      <c r="G113" s="24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165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38">
        <v>18</v>
      </c>
      <c r="B114" s="239" t="s">
        <v>257</v>
      </c>
      <c r="C114" s="252" t="s">
        <v>258</v>
      </c>
      <c r="D114" s="240" t="s">
        <v>259</v>
      </c>
      <c r="E114" s="241">
        <v>100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0</v>
      </c>
      <c r="O114" s="241">
        <f>ROUND(E114*N114,2)</f>
        <v>0</v>
      </c>
      <c r="P114" s="241">
        <v>0</v>
      </c>
      <c r="Q114" s="241">
        <f>ROUND(E114*P114,2)</f>
        <v>0</v>
      </c>
      <c r="R114" s="243"/>
      <c r="S114" s="243" t="s">
        <v>141</v>
      </c>
      <c r="T114" s="244" t="s">
        <v>142</v>
      </c>
      <c r="U114" s="225">
        <v>0</v>
      </c>
      <c r="V114" s="225">
        <f>ROUND(E114*U114,2)</f>
        <v>0</v>
      </c>
      <c r="W114" s="225"/>
      <c r="X114" s="225" t="s">
        <v>143</v>
      </c>
      <c r="Y114" s="225" t="s">
        <v>144</v>
      </c>
      <c r="Z114" s="215"/>
      <c r="AA114" s="215"/>
      <c r="AB114" s="215"/>
      <c r="AC114" s="215"/>
      <c r="AD114" s="215"/>
      <c r="AE114" s="215"/>
      <c r="AF114" s="215"/>
      <c r="AG114" s="215" t="s">
        <v>145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2" x14ac:dyDescent="0.25">
      <c r="A115" s="222"/>
      <c r="B115" s="223"/>
      <c r="C115" s="253" t="s">
        <v>260</v>
      </c>
      <c r="D115" s="226"/>
      <c r="E115" s="227">
        <v>100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147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5">
      <c r="A116" s="222"/>
      <c r="B116" s="223"/>
      <c r="C116" s="254"/>
      <c r="D116" s="245"/>
      <c r="E116" s="245"/>
      <c r="F116" s="245"/>
      <c r="G116" s="24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165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0.399999999999999" outlineLevel="1" x14ac:dyDescent="0.25">
      <c r="A117" s="238">
        <v>19</v>
      </c>
      <c r="B117" s="239" t="s">
        <v>261</v>
      </c>
      <c r="C117" s="252" t="s">
        <v>262</v>
      </c>
      <c r="D117" s="240" t="s">
        <v>204</v>
      </c>
      <c r="E117" s="241">
        <v>4.1799999999999997E-2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1">
        <v>1</v>
      </c>
      <c r="O117" s="241">
        <f>ROUND(E117*N117,2)</f>
        <v>0.04</v>
      </c>
      <c r="P117" s="241">
        <v>0</v>
      </c>
      <c r="Q117" s="241">
        <f>ROUND(E117*P117,2)</f>
        <v>0</v>
      </c>
      <c r="R117" s="243" t="s">
        <v>263</v>
      </c>
      <c r="S117" s="243" t="s">
        <v>197</v>
      </c>
      <c r="T117" s="244" t="s">
        <v>197</v>
      </c>
      <c r="U117" s="225">
        <v>0</v>
      </c>
      <c r="V117" s="225">
        <f>ROUND(E117*U117,2)</f>
        <v>0</v>
      </c>
      <c r="W117" s="225"/>
      <c r="X117" s="225" t="s">
        <v>264</v>
      </c>
      <c r="Y117" s="225" t="s">
        <v>144</v>
      </c>
      <c r="Z117" s="215"/>
      <c r="AA117" s="215"/>
      <c r="AB117" s="215"/>
      <c r="AC117" s="215"/>
      <c r="AD117" s="215"/>
      <c r="AE117" s="215"/>
      <c r="AF117" s="215"/>
      <c r="AG117" s="215" t="s">
        <v>265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5">
      <c r="A118" s="222"/>
      <c r="B118" s="223"/>
      <c r="C118" s="253" t="s">
        <v>266</v>
      </c>
      <c r="D118" s="226"/>
      <c r="E118" s="227">
        <v>1.7600000000000001E-2</v>
      </c>
      <c r="F118" s="225"/>
      <c r="G118" s="225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147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3" x14ac:dyDescent="0.25">
      <c r="A119" s="222"/>
      <c r="B119" s="223"/>
      <c r="C119" s="253" t="s">
        <v>267</v>
      </c>
      <c r="D119" s="226"/>
      <c r="E119" s="227">
        <v>2.419E-2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147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2" x14ac:dyDescent="0.25">
      <c r="A120" s="222"/>
      <c r="B120" s="223"/>
      <c r="C120" s="254"/>
      <c r="D120" s="245"/>
      <c r="E120" s="245"/>
      <c r="F120" s="245"/>
      <c r="G120" s="24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165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ht="20.399999999999999" outlineLevel="1" x14ac:dyDescent="0.25">
      <c r="A121" s="238">
        <v>20</v>
      </c>
      <c r="B121" s="239" t="s">
        <v>268</v>
      </c>
      <c r="C121" s="252" t="s">
        <v>269</v>
      </c>
      <c r="D121" s="240" t="s">
        <v>259</v>
      </c>
      <c r="E121" s="241">
        <v>2.29E-2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1E-3</v>
      </c>
      <c r="O121" s="241">
        <f>ROUND(E121*N121,2)</f>
        <v>0</v>
      </c>
      <c r="P121" s="241">
        <v>0</v>
      </c>
      <c r="Q121" s="241">
        <f>ROUND(E121*P121,2)</f>
        <v>0</v>
      </c>
      <c r="R121" s="243" t="s">
        <v>263</v>
      </c>
      <c r="S121" s="243" t="s">
        <v>197</v>
      </c>
      <c r="T121" s="244" t="s">
        <v>197</v>
      </c>
      <c r="U121" s="225">
        <v>0</v>
      </c>
      <c r="V121" s="225">
        <f>ROUND(E121*U121,2)</f>
        <v>0</v>
      </c>
      <c r="W121" s="225"/>
      <c r="X121" s="225" t="s">
        <v>264</v>
      </c>
      <c r="Y121" s="225" t="s">
        <v>144</v>
      </c>
      <c r="Z121" s="215"/>
      <c r="AA121" s="215"/>
      <c r="AB121" s="215"/>
      <c r="AC121" s="215"/>
      <c r="AD121" s="215"/>
      <c r="AE121" s="215"/>
      <c r="AF121" s="215"/>
      <c r="AG121" s="215" t="s">
        <v>265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5">
      <c r="A122" s="222"/>
      <c r="B122" s="223"/>
      <c r="C122" s="253" t="s">
        <v>270</v>
      </c>
      <c r="D122" s="226"/>
      <c r="E122" s="227">
        <v>2.29E-2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147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5">
      <c r="A123" s="222"/>
      <c r="B123" s="223"/>
      <c r="C123" s="254"/>
      <c r="D123" s="245"/>
      <c r="E123" s="245"/>
      <c r="F123" s="245"/>
      <c r="G123" s="24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165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5">
      <c r="A124" s="231" t="s">
        <v>137</v>
      </c>
      <c r="B124" s="232" t="s">
        <v>71</v>
      </c>
      <c r="C124" s="251" t="s">
        <v>72</v>
      </c>
      <c r="D124" s="233"/>
      <c r="E124" s="234"/>
      <c r="F124" s="235"/>
      <c r="G124" s="235">
        <f>SUMIF(AG125:AG141,"&lt;&gt;NOR",G125:G141)</f>
        <v>0</v>
      </c>
      <c r="H124" s="235"/>
      <c r="I124" s="235">
        <f>SUM(I125:I141)</f>
        <v>0</v>
      </c>
      <c r="J124" s="235"/>
      <c r="K124" s="235">
        <f>SUM(K125:K141)</f>
        <v>0</v>
      </c>
      <c r="L124" s="235"/>
      <c r="M124" s="235">
        <f>SUM(M125:M141)</f>
        <v>0</v>
      </c>
      <c r="N124" s="234"/>
      <c r="O124" s="234">
        <f>SUM(O125:O141)</f>
        <v>0.29000000000000004</v>
      </c>
      <c r="P124" s="234"/>
      <c r="Q124" s="234">
        <f>SUM(Q125:Q141)</f>
        <v>0</v>
      </c>
      <c r="R124" s="235"/>
      <c r="S124" s="235"/>
      <c r="T124" s="236"/>
      <c r="U124" s="230"/>
      <c r="V124" s="230">
        <f>SUM(V125:V141)</f>
        <v>21.38</v>
      </c>
      <c r="W124" s="230"/>
      <c r="X124" s="230"/>
      <c r="Y124" s="230"/>
      <c r="AG124" t="s">
        <v>138</v>
      </c>
    </row>
    <row r="125" spans="1:60" ht="30.6" outlineLevel="1" x14ac:dyDescent="0.25">
      <c r="A125" s="238">
        <v>21</v>
      </c>
      <c r="B125" s="239" t="s">
        <v>271</v>
      </c>
      <c r="C125" s="252" t="s">
        <v>272</v>
      </c>
      <c r="D125" s="240" t="s">
        <v>173</v>
      </c>
      <c r="E125" s="241">
        <v>2.79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1">
        <v>2.214E-2</v>
      </c>
      <c r="O125" s="241">
        <f>ROUND(E125*N125,2)</f>
        <v>0.06</v>
      </c>
      <c r="P125" s="241">
        <v>0</v>
      </c>
      <c r="Q125" s="241">
        <f>ROUND(E125*P125,2)</f>
        <v>0</v>
      </c>
      <c r="R125" s="243" t="s">
        <v>205</v>
      </c>
      <c r="S125" s="243" t="s">
        <v>197</v>
      </c>
      <c r="T125" s="244" t="s">
        <v>197</v>
      </c>
      <c r="U125" s="225">
        <v>0.83848999999999996</v>
      </c>
      <c r="V125" s="225">
        <f>ROUND(E125*U125,2)</f>
        <v>2.34</v>
      </c>
      <c r="W125" s="225"/>
      <c r="X125" s="225" t="s">
        <v>143</v>
      </c>
      <c r="Y125" s="225" t="s">
        <v>144</v>
      </c>
      <c r="Z125" s="215"/>
      <c r="AA125" s="215"/>
      <c r="AB125" s="215"/>
      <c r="AC125" s="215"/>
      <c r="AD125" s="215"/>
      <c r="AE125" s="215"/>
      <c r="AF125" s="215"/>
      <c r="AG125" s="215" t="s">
        <v>145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5">
      <c r="A126" s="222"/>
      <c r="B126" s="223"/>
      <c r="C126" s="257" t="s">
        <v>631</v>
      </c>
      <c r="D126" s="248"/>
      <c r="E126" s="248"/>
      <c r="F126" s="248"/>
      <c r="G126" s="248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231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5">
      <c r="A127" s="222"/>
      <c r="B127" s="223"/>
      <c r="C127" s="256" t="s">
        <v>273</v>
      </c>
      <c r="D127" s="247"/>
      <c r="E127" s="247"/>
      <c r="F127" s="247"/>
      <c r="G127" s="247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231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5">
      <c r="A128" s="222"/>
      <c r="B128" s="223"/>
      <c r="C128" s="256" t="s">
        <v>274</v>
      </c>
      <c r="D128" s="247"/>
      <c r="E128" s="247"/>
      <c r="F128" s="247"/>
      <c r="G128" s="247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231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3" x14ac:dyDescent="0.25">
      <c r="A129" s="222"/>
      <c r="B129" s="223"/>
      <c r="C129" s="256" t="s">
        <v>275</v>
      </c>
      <c r="D129" s="247"/>
      <c r="E129" s="247"/>
      <c r="F129" s="247"/>
      <c r="G129" s="247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231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49" t="str">
        <f>C129</f>
        <v>- standardního tmelení Q2, to je: základní tmelení Q1+ dodatečné tmelení (tmelení najemno) a případné přebroušení.</v>
      </c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5">
      <c r="A130" s="222"/>
      <c r="B130" s="223"/>
      <c r="C130" s="253" t="s">
        <v>276</v>
      </c>
      <c r="D130" s="226"/>
      <c r="E130" s="227">
        <v>2.79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147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5">
      <c r="A131" s="222"/>
      <c r="B131" s="223"/>
      <c r="C131" s="254"/>
      <c r="D131" s="245"/>
      <c r="E131" s="245"/>
      <c r="F131" s="245"/>
      <c r="G131" s="24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165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20.399999999999999" outlineLevel="1" x14ac:dyDescent="0.25">
      <c r="A132" s="238">
        <v>22</v>
      </c>
      <c r="B132" s="239" t="s">
        <v>277</v>
      </c>
      <c r="C132" s="252" t="s">
        <v>278</v>
      </c>
      <c r="D132" s="240" t="s">
        <v>173</v>
      </c>
      <c r="E132" s="241">
        <v>2.2961200000000002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21</v>
      </c>
      <c r="M132" s="243">
        <f>G132*(1+L132/100)</f>
        <v>0</v>
      </c>
      <c r="N132" s="241">
        <v>1.2149999999999999E-2</v>
      </c>
      <c r="O132" s="241">
        <f>ROUND(E132*N132,2)</f>
        <v>0.03</v>
      </c>
      <c r="P132" s="241">
        <v>0</v>
      </c>
      <c r="Q132" s="241">
        <f>ROUND(E132*P132,2)</f>
        <v>0</v>
      </c>
      <c r="R132" s="243" t="s">
        <v>205</v>
      </c>
      <c r="S132" s="243" t="s">
        <v>197</v>
      </c>
      <c r="T132" s="244" t="s">
        <v>197</v>
      </c>
      <c r="U132" s="225">
        <v>1.0109999999999999</v>
      </c>
      <c r="V132" s="225">
        <f>ROUND(E132*U132,2)</f>
        <v>2.3199999999999998</v>
      </c>
      <c r="W132" s="225"/>
      <c r="X132" s="225" t="s">
        <v>143</v>
      </c>
      <c r="Y132" s="225" t="s">
        <v>144</v>
      </c>
      <c r="Z132" s="215"/>
      <c r="AA132" s="215"/>
      <c r="AB132" s="215"/>
      <c r="AC132" s="215"/>
      <c r="AD132" s="215"/>
      <c r="AE132" s="215"/>
      <c r="AF132" s="215"/>
      <c r="AG132" s="215" t="s">
        <v>145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5">
      <c r="A133" s="222"/>
      <c r="B133" s="223"/>
      <c r="C133" s="253" t="s">
        <v>279</v>
      </c>
      <c r="D133" s="226"/>
      <c r="E133" s="227">
        <v>1.143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147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3" x14ac:dyDescent="0.25">
      <c r="A134" s="222"/>
      <c r="B134" s="223"/>
      <c r="C134" s="253" t="s">
        <v>280</v>
      </c>
      <c r="D134" s="226"/>
      <c r="E134" s="227">
        <v>1.15313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147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5">
      <c r="A135" s="222"/>
      <c r="B135" s="223"/>
      <c r="C135" s="254"/>
      <c r="D135" s="245"/>
      <c r="E135" s="245"/>
      <c r="F135" s="245"/>
      <c r="G135" s="245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165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ht="20.399999999999999" outlineLevel="1" x14ac:dyDescent="0.25">
      <c r="A136" s="238">
        <v>23</v>
      </c>
      <c r="B136" s="239" t="s">
        <v>281</v>
      </c>
      <c r="C136" s="252" t="s">
        <v>282</v>
      </c>
      <c r="D136" s="240" t="s">
        <v>173</v>
      </c>
      <c r="E136" s="241">
        <v>16.540299999999998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1">
        <v>1.2149999999999999E-2</v>
      </c>
      <c r="O136" s="241">
        <f>ROUND(E136*N136,2)</f>
        <v>0.2</v>
      </c>
      <c r="P136" s="241">
        <v>0</v>
      </c>
      <c r="Q136" s="241">
        <f>ROUND(E136*P136,2)</f>
        <v>0</v>
      </c>
      <c r="R136" s="243" t="s">
        <v>205</v>
      </c>
      <c r="S136" s="243" t="s">
        <v>197</v>
      </c>
      <c r="T136" s="244" t="s">
        <v>197</v>
      </c>
      <c r="U136" s="225">
        <v>1.0109999999999999</v>
      </c>
      <c r="V136" s="225">
        <f>ROUND(E136*U136,2)</f>
        <v>16.72</v>
      </c>
      <c r="W136" s="225"/>
      <c r="X136" s="225" t="s">
        <v>143</v>
      </c>
      <c r="Y136" s="225" t="s">
        <v>144</v>
      </c>
      <c r="Z136" s="215"/>
      <c r="AA136" s="215"/>
      <c r="AB136" s="215"/>
      <c r="AC136" s="215"/>
      <c r="AD136" s="215"/>
      <c r="AE136" s="215"/>
      <c r="AF136" s="215"/>
      <c r="AG136" s="215" t="s">
        <v>145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5">
      <c r="A137" s="222"/>
      <c r="B137" s="223"/>
      <c r="C137" s="253" t="s">
        <v>283</v>
      </c>
      <c r="D137" s="226"/>
      <c r="E137" s="227">
        <v>1.7835000000000001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147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22"/>
      <c r="B138" s="223"/>
      <c r="C138" s="253" t="s">
        <v>284</v>
      </c>
      <c r="D138" s="226"/>
      <c r="E138" s="227">
        <v>6.2591999999999999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147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5">
      <c r="A139" s="222"/>
      <c r="B139" s="223"/>
      <c r="C139" s="253" t="s">
        <v>285</v>
      </c>
      <c r="D139" s="226"/>
      <c r="E139" s="227">
        <v>2.0648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147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3" x14ac:dyDescent="0.25">
      <c r="A140" s="222"/>
      <c r="B140" s="223"/>
      <c r="C140" s="253" t="s">
        <v>286</v>
      </c>
      <c r="D140" s="226"/>
      <c r="E140" s="227">
        <v>6.4328000000000003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147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5">
      <c r="A141" s="222"/>
      <c r="B141" s="223"/>
      <c r="C141" s="254"/>
      <c r="D141" s="245"/>
      <c r="E141" s="245"/>
      <c r="F141" s="245"/>
      <c r="G141" s="24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165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x14ac:dyDescent="0.25">
      <c r="A142" s="231" t="s">
        <v>137</v>
      </c>
      <c r="B142" s="232" t="s">
        <v>73</v>
      </c>
      <c r="C142" s="251" t="s">
        <v>74</v>
      </c>
      <c r="D142" s="233"/>
      <c r="E142" s="234"/>
      <c r="F142" s="235"/>
      <c r="G142" s="235">
        <f>SUMIF(AG143:AG178,"&lt;&gt;NOR",G143:G178)</f>
        <v>0</v>
      </c>
      <c r="H142" s="235"/>
      <c r="I142" s="235">
        <f>SUM(I143:I178)</f>
        <v>0</v>
      </c>
      <c r="J142" s="235"/>
      <c r="K142" s="235">
        <f>SUM(K143:K178)</f>
        <v>0</v>
      </c>
      <c r="L142" s="235"/>
      <c r="M142" s="235">
        <f>SUM(M143:M178)</f>
        <v>0</v>
      </c>
      <c r="N142" s="234"/>
      <c r="O142" s="234">
        <f>SUM(O143:O178)</f>
        <v>2.92</v>
      </c>
      <c r="P142" s="234"/>
      <c r="Q142" s="234">
        <f>SUM(Q143:Q178)</f>
        <v>0</v>
      </c>
      <c r="R142" s="235"/>
      <c r="S142" s="235"/>
      <c r="T142" s="236"/>
      <c r="U142" s="230"/>
      <c r="V142" s="230">
        <f>SUM(V143:V178)</f>
        <v>79.61999999999999</v>
      </c>
      <c r="W142" s="230"/>
      <c r="X142" s="230"/>
      <c r="Y142" s="230"/>
      <c r="AG142" t="s">
        <v>138</v>
      </c>
    </row>
    <row r="143" spans="1:60" ht="20.399999999999999" outlineLevel="1" x14ac:dyDescent="0.25">
      <c r="A143" s="238">
        <v>24</v>
      </c>
      <c r="B143" s="239" t="s">
        <v>287</v>
      </c>
      <c r="C143" s="252" t="s">
        <v>288</v>
      </c>
      <c r="D143" s="240" t="s">
        <v>173</v>
      </c>
      <c r="E143" s="241">
        <v>17.920000000000002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3.0190000000000002E-2</v>
      </c>
      <c r="O143" s="241">
        <f>ROUND(E143*N143,2)</f>
        <v>0.54</v>
      </c>
      <c r="P143" s="241">
        <v>0</v>
      </c>
      <c r="Q143" s="241">
        <f>ROUND(E143*P143,2)</f>
        <v>0</v>
      </c>
      <c r="R143" s="243" t="s">
        <v>196</v>
      </c>
      <c r="S143" s="243" t="s">
        <v>197</v>
      </c>
      <c r="T143" s="244" t="s">
        <v>197</v>
      </c>
      <c r="U143" s="225">
        <v>1.0479499999999999</v>
      </c>
      <c r="V143" s="225">
        <f>ROUND(E143*U143,2)</f>
        <v>18.78</v>
      </c>
      <c r="W143" s="225"/>
      <c r="X143" s="225" t="s">
        <v>143</v>
      </c>
      <c r="Y143" s="225" t="s">
        <v>144</v>
      </c>
      <c r="Z143" s="215"/>
      <c r="AA143" s="215"/>
      <c r="AB143" s="215"/>
      <c r="AC143" s="215"/>
      <c r="AD143" s="215"/>
      <c r="AE143" s="215"/>
      <c r="AF143" s="215"/>
      <c r="AG143" s="215" t="s">
        <v>145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5">
      <c r="A144" s="222"/>
      <c r="B144" s="223"/>
      <c r="C144" s="257" t="s">
        <v>289</v>
      </c>
      <c r="D144" s="248"/>
      <c r="E144" s="248"/>
      <c r="F144" s="248"/>
      <c r="G144" s="248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231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5">
      <c r="A145" s="222"/>
      <c r="B145" s="223"/>
      <c r="C145" s="253" t="s">
        <v>290</v>
      </c>
      <c r="D145" s="226"/>
      <c r="E145" s="227">
        <v>17.920000000000002</v>
      </c>
      <c r="F145" s="225"/>
      <c r="G145" s="22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147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2" x14ac:dyDescent="0.25">
      <c r="A146" s="222"/>
      <c r="B146" s="223"/>
      <c r="C146" s="254"/>
      <c r="D146" s="245"/>
      <c r="E146" s="245"/>
      <c r="F146" s="245"/>
      <c r="G146" s="24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5"/>
      <c r="AA146" s="215"/>
      <c r="AB146" s="215"/>
      <c r="AC146" s="215"/>
      <c r="AD146" s="215"/>
      <c r="AE146" s="215"/>
      <c r="AF146" s="215"/>
      <c r="AG146" s="215" t="s">
        <v>165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5">
      <c r="A147" s="238">
        <v>25</v>
      </c>
      <c r="B147" s="239" t="s">
        <v>291</v>
      </c>
      <c r="C147" s="252" t="s">
        <v>292</v>
      </c>
      <c r="D147" s="240" t="s">
        <v>173</v>
      </c>
      <c r="E147" s="241">
        <v>17.920000000000002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1">
        <v>7.6800000000000002E-3</v>
      </c>
      <c r="O147" s="241">
        <f>ROUND(E147*N147,2)</f>
        <v>0.14000000000000001</v>
      </c>
      <c r="P147" s="241">
        <v>0</v>
      </c>
      <c r="Q147" s="241">
        <f>ROUND(E147*P147,2)</f>
        <v>0</v>
      </c>
      <c r="R147" s="243" t="s">
        <v>205</v>
      </c>
      <c r="S147" s="243" t="s">
        <v>197</v>
      </c>
      <c r="T147" s="244" t="s">
        <v>197</v>
      </c>
      <c r="U147" s="225">
        <v>0.38100000000000001</v>
      </c>
      <c r="V147" s="225">
        <f>ROUND(E147*U147,2)</f>
        <v>6.83</v>
      </c>
      <c r="W147" s="225"/>
      <c r="X147" s="225" t="s">
        <v>143</v>
      </c>
      <c r="Y147" s="225" t="s">
        <v>144</v>
      </c>
      <c r="Z147" s="215"/>
      <c r="AA147" s="215"/>
      <c r="AB147" s="215"/>
      <c r="AC147" s="215"/>
      <c r="AD147" s="215"/>
      <c r="AE147" s="215"/>
      <c r="AF147" s="215"/>
      <c r="AG147" s="215" t="s">
        <v>145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ht="21" outlineLevel="2" x14ac:dyDescent="0.25">
      <c r="A148" s="222"/>
      <c r="B148" s="223"/>
      <c r="C148" s="255" t="s">
        <v>293</v>
      </c>
      <c r="D148" s="246"/>
      <c r="E148" s="246"/>
      <c r="F148" s="246"/>
      <c r="G148" s="246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199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49" t="str">
        <f>C148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48" s="215"/>
      <c r="BC148" s="215"/>
      <c r="BD148" s="215"/>
      <c r="BE148" s="215"/>
      <c r="BF148" s="215"/>
      <c r="BG148" s="215"/>
      <c r="BH148" s="215"/>
    </row>
    <row r="149" spans="1:60" outlineLevel="2" x14ac:dyDescent="0.25">
      <c r="A149" s="222"/>
      <c r="B149" s="223"/>
      <c r="C149" s="254"/>
      <c r="D149" s="245"/>
      <c r="E149" s="245"/>
      <c r="F149" s="245"/>
      <c r="G149" s="24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5"/>
      <c r="AA149" s="215"/>
      <c r="AB149" s="215"/>
      <c r="AC149" s="215"/>
      <c r="AD149" s="215"/>
      <c r="AE149" s="215"/>
      <c r="AF149" s="215"/>
      <c r="AG149" s="215" t="s">
        <v>165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5">
      <c r="A150" s="238">
        <v>26</v>
      </c>
      <c r="B150" s="239" t="s">
        <v>294</v>
      </c>
      <c r="C150" s="252" t="s">
        <v>295</v>
      </c>
      <c r="D150" s="240" t="s">
        <v>173</v>
      </c>
      <c r="E150" s="241">
        <v>8.9600000000000009</v>
      </c>
      <c r="F150" s="242"/>
      <c r="G150" s="243">
        <f>ROUND(E150*F150,2)</f>
        <v>0</v>
      </c>
      <c r="H150" s="242"/>
      <c r="I150" s="243">
        <f>ROUND(E150*H150,2)</f>
        <v>0</v>
      </c>
      <c r="J150" s="242"/>
      <c r="K150" s="243">
        <f>ROUND(E150*J150,2)</f>
        <v>0</v>
      </c>
      <c r="L150" s="243">
        <v>21</v>
      </c>
      <c r="M150" s="243">
        <f>G150*(1+L150/100)</f>
        <v>0</v>
      </c>
      <c r="N150" s="241">
        <v>6.0699999999999999E-3</v>
      </c>
      <c r="O150" s="241">
        <f>ROUND(E150*N150,2)</f>
        <v>0.05</v>
      </c>
      <c r="P150" s="241">
        <v>0</v>
      </c>
      <c r="Q150" s="241">
        <f>ROUND(E150*P150,2)</f>
        <v>0</v>
      </c>
      <c r="R150" s="243" t="s">
        <v>205</v>
      </c>
      <c r="S150" s="243" t="s">
        <v>197</v>
      </c>
      <c r="T150" s="244" t="s">
        <v>197</v>
      </c>
      <c r="U150" s="225">
        <v>0.34</v>
      </c>
      <c r="V150" s="225">
        <f>ROUND(E150*U150,2)</f>
        <v>3.05</v>
      </c>
      <c r="W150" s="225"/>
      <c r="X150" s="225" t="s">
        <v>143</v>
      </c>
      <c r="Y150" s="225" t="s">
        <v>144</v>
      </c>
      <c r="Z150" s="215"/>
      <c r="AA150" s="215"/>
      <c r="AB150" s="215"/>
      <c r="AC150" s="215"/>
      <c r="AD150" s="215"/>
      <c r="AE150" s="215"/>
      <c r="AF150" s="215"/>
      <c r="AG150" s="215" t="s">
        <v>145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5">
      <c r="A151" s="222"/>
      <c r="B151" s="223"/>
      <c r="C151" s="253" t="s">
        <v>296</v>
      </c>
      <c r="D151" s="226"/>
      <c r="E151" s="227">
        <v>8.9600000000000009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147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2" x14ac:dyDescent="0.25">
      <c r="A152" s="222"/>
      <c r="B152" s="223"/>
      <c r="C152" s="254"/>
      <c r="D152" s="245"/>
      <c r="E152" s="245"/>
      <c r="F152" s="245"/>
      <c r="G152" s="24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165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5">
      <c r="A153" s="238">
        <v>27</v>
      </c>
      <c r="B153" s="239" t="s">
        <v>297</v>
      </c>
      <c r="C153" s="252" t="s">
        <v>298</v>
      </c>
      <c r="D153" s="240" t="s">
        <v>173</v>
      </c>
      <c r="E153" s="241">
        <v>0.36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21</v>
      </c>
      <c r="M153" s="243">
        <f>G153*(1+L153/100)</f>
        <v>0</v>
      </c>
      <c r="N153" s="241">
        <v>6.8000000000000005E-2</v>
      </c>
      <c r="O153" s="241">
        <f>ROUND(E153*N153,2)</f>
        <v>0.02</v>
      </c>
      <c r="P153" s="241">
        <v>0</v>
      </c>
      <c r="Q153" s="241">
        <f>ROUND(E153*P153,2)</f>
        <v>0</v>
      </c>
      <c r="R153" s="243" t="s">
        <v>196</v>
      </c>
      <c r="S153" s="243" t="s">
        <v>197</v>
      </c>
      <c r="T153" s="244" t="s">
        <v>197</v>
      </c>
      <c r="U153" s="225">
        <v>0.71397999999999995</v>
      </c>
      <c r="V153" s="225">
        <f>ROUND(E153*U153,2)</f>
        <v>0.26</v>
      </c>
      <c r="W153" s="225"/>
      <c r="X153" s="225" t="s">
        <v>143</v>
      </c>
      <c r="Y153" s="225" t="s">
        <v>144</v>
      </c>
      <c r="Z153" s="215"/>
      <c r="AA153" s="215"/>
      <c r="AB153" s="215"/>
      <c r="AC153" s="215"/>
      <c r="AD153" s="215"/>
      <c r="AE153" s="215"/>
      <c r="AF153" s="215"/>
      <c r="AG153" s="215" t="s">
        <v>145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5">
      <c r="A154" s="222"/>
      <c r="B154" s="223"/>
      <c r="C154" s="255" t="s">
        <v>299</v>
      </c>
      <c r="D154" s="246"/>
      <c r="E154" s="246"/>
      <c r="F154" s="246"/>
      <c r="G154" s="246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199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5">
      <c r="A155" s="222"/>
      <c r="B155" s="223"/>
      <c r="C155" s="253" t="s">
        <v>300</v>
      </c>
      <c r="D155" s="226"/>
      <c r="E155" s="227">
        <v>0.36</v>
      </c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147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2" x14ac:dyDescent="0.25">
      <c r="A156" s="222"/>
      <c r="B156" s="223"/>
      <c r="C156" s="254"/>
      <c r="D156" s="245"/>
      <c r="E156" s="245"/>
      <c r="F156" s="245"/>
      <c r="G156" s="24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165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5">
      <c r="A157" s="238">
        <v>28</v>
      </c>
      <c r="B157" s="239" t="s">
        <v>301</v>
      </c>
      <c r="C157" s="252" t="s">
        <v>302</v>
      </c>
      <c r="D157" s="240" t="s">
        <v>173</v>
      </c>
      <c r="E157" s="241">
        <v>8.02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1">
        <v>4.4139999999999999E-2</v>
      </c>
      <c r="O157" s="241">
        <f>ROUND(E157*N157,2)</f>
        <v>0.35</v>
      </c>
      <c r="P157" s="241">
        <v>0</v>
      </c>
      <c r="Q157" s="241">
        <f>ROUND(E157*P157,2)</f>
        <v>0</v>
      </c>
      <c r="R157" s="243" t="s">
        <v>205</v>
      </c>
      <c r="S157" s="243" t="s">
        <v>197</v>
      </c>
      <c r="T157" s="244" t="s">
        <v>197</v>
      </c>
      <c r="U157" s="225">
        <v>0.6</v>
      </c>
      <c r="V157" s="225">
        <f>ROUND(E157*U157,2)</f>
        <v>4.8099999999999996</v>
      </c>
      <c r="W157" s="225"/>
      <c r="X157" s="225" t="s">
        <v>143</v>
      </c>
      <c r="Y157" s="225" t="s">
        <v>144</v>
      </c>
      <c r="Z157" s="215"/>
      <c r="AA157" s="215"/>
      <c r="AB157" s="215"/>
      <c r="AC157" s="215"/>
      <c r="AD157" s="215"/>
      <c r="AE157" s="215"/>
      <c r="AF157" s="215"/>
      <c r="AG157" s="215" t="s">
        <v>145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5">
      <c r="A158" s="222"/>
      <c r="B158" s="223"/>
      <c r="C158" s="253" t="s">
        <v>303</v>
      </c>
      <c r="D158" s="226"/>
      <c r="E158" s="227">
        <v>8.02</v>
      </c>
      <c r="F158" s="225"/>
      <c r="G158" s="225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147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5">
      <c r="A159" s="222"/>
      <c r="B159" s="223"/>
      <c r="C159" s="254"/>
      <c r="D159" s="245"/>
      <c r="E159" s="245"/>
      <c r="F159" s="245"/>
      <c r="G159" s="24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165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0.399999999999999" outlineLevel="1" x14ac:dyDescent="0.25">
      <c r="A160" s="238">
        <v>29</v>
      </c>
      <c r="B160" s="239" t="s">
        <v>304</v>
      </c>
      <c r="C160" s="252" t="s">
        <v>305</v>
      </c>
      <c r="D160" s="240" t="s">
        <v>173</v>
      </c>
      <c r="E160" s="241">
        <v>29.756599999999999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21</v>
      </c>
      <c r="M160" s="243">
        <f>G160*(1+L160/100)</f>
        <v>0</v>
      </c>
      <c r="N160" s="241">
        <v>1.0630000000000001E-2</v>
      </c>
      <c r="O160" s="241">
        <f>ROUND(E160*N160,2)</f>
        <v>0.32</v>
      </c>
      <c r="P160" s="241">
        <v>0</v>
      </c>
      <c r="Q160" s="241">
        <f>ROUND(E160*P160,2)</f>
        <v>0</v>
      </c>
      <c r="R160" s="243" t="s">
        <v>196</v>
      </c>
      <c r="S160" s="243" t="s">
        <v>197</v>
      </c>
      <c r="T160" s="244" t="s">
        <v>197</v>
      </c>
      <c r="U160" s="225">
        <v>0.33688000000000001</v>
      </c>
      <c r="V160" s="225">
        <f>ROUND(E160*U160,2)</f>
        <v>10.02</v>
      </c>
      <c r="W160" s="225"/>
      <c r="X160" s="225" t="s">
        <v>143</v>
      </c>
      <c r="Y160" s="225" t="s">
        <v>144</v>
      </c>
      <c r="Z160" s="215"/>
      <c r="AA160" s="215"/>
      <c r="AB160" s="215"/>
      <c r="AC160" s="215"/>
      <c r="AD160" s="215"/>
      <c r="AE160" s="215"/>
      <c r="AF160" s="215"/>
      <c r="AG160" s="215" t="s">
        <v>145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5">
      <c r="A161" s="222"/>
      <c r="B161" s="223"/>
      <c r="C161" s="257" t="s">
        <v>289</v>
      </c>
      <c r="D161" s="248"/>
      <c r="E161" s="248"/>
      <c r="F161" s="248"/>
      <c r="G161" s="248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231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5">
      <c r="A162" s="222"/>
      <c r="B162" s="223"/>
      <c r="C162" s="253" t="s">
        <v>306</v>
      </c>
      <c r="D162" s="226"/>
      <c r="E162" s="227">
        <v>13.0266</v>
      </c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147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5">
      <c r="A163" s="222"/>
      <c r="B163" s="223"/>
      <c r="C163" s="253" t="s">
        <v>307</v>
      </c>
      <c r="D163" s="226"/>
      <c r="E163" s="227">
        <v>16.73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147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2" x14ac:dyDescent="0.25">
      <c r="A164" s="222"/>
      <c r="B164" s="223"/>
      <c r="C164" s="254"/>
      <c r="D164" s="245"/>
      <c r="E164" s="245"/>
      <c r="F164" s="245"/>
      <c r="G164" s="24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5"/>
      <c r="AA164" s="215"/>
      <c r="AB164" s="215"/>
      <c r="AC164" s="215"/>
      <c r="AD164" s="215"/>
      <c r="AE164" s="215"/>
      <c r="AF164" s="215"/>
      <c r="AG164" s="215" t="s">
        <v>165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ht="20.399999999999999" outlineLevel="1" x14ac:dyDescent="0.25">
      <c r="A165" s="238">
        <v>30</v>
      </c>
      <c r="B165" s="239" t="s">
        <v>308</v>
      </c>
      <c r="C165" s="252" t="s">
        <v>309</v>
      </c>
      <c r="D165" s="240" t="s">
        <v>173</v>
      </c>
      <c r="E165" s="241">
        <v>48.17</v>
      </c>
      <c r="F165" s="242"/>
      <c r="G165" s="243">
        <f>ROUND(E165*F165,2)</f>
        <v>0</v>
      </c>
      <c r="H165" s="242"/>
      <c r="I165" s="243">
        <f>ROUND(E165*H165,2)</f>
        <v>0</v>
      </c>
      <c r="J165" s="242"/>
      <c r="K165" s="243">
        <f>ROUND(E165*J165,2)</f>
        <v>0</v>
      </c>
      <c r="L165" s="243">
        <v>21</v>
      </c>
      <c r="M165" s="243">
        <f>G165*(1+L165/100)</f>
        <v>0</v>
      </c>
      <c r="N165" s="241">
        <v>2.46E-2</v>
      </c>
      <c r="O165" s="241">
        <f>ROUND(E165*N165,2)</f>
        <v>1.18</v>
      </c>
      <c r="P165" s="241">
        <v>0</v>
      </c>
      <c r="Q165" s="241">
        <f>ROUND(E165*P165,2)</f>
        <v>0</v>
      </c>
      <c r="R165" s="243" t="s">
        <v>196</v>
      </c>
      <c r="S165" s="243" t="s">
        <v>197</v>
      </c>
      <c r="T165" s="244" t="s">
        <v>197</v>
      </c>
      <c r="U165" s="225">
        <v>0.42759999999999998</v>
      </c>
      <c r="V165" s="225">
        <f>ROUND(E165*U165,2)</f>
        <v>20.6</v>
      </c>
      <c r="W165" s="225"/>
      <c r="X165" s="225" t="s">
        <v>143</v>
      </c>
      <c r="Y165" s="225" t="s">
        <v>144</v>
      </c>
      <c r="Z165" s="215"/>
      <c r="AA165" s="215"/>
      <c r="AB165" s="215"/>
      <c r="AC165" s="215"/>
      <c r="AD165" s="215"/>
      <c r="AE165" s="215"/>
      <c r="AF165" s="215"/>
      <c r="AG165" s="215" t="s">
        <v>145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5">
      <c r="A166" s="222"/>
      <c r="B166" s="223"/>
      <c r="C166" s="257" t="s">
        <v>289</v>
      </c>
      <c r="D166" s="248"/>
      <c r="E166" s="248"/>
      <c r="F166" s="248"/>
      <c r="G166" s="248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231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2" x14ac:dyDescent="0.25">
      <c r="A167" s="222"/>
      <c r="B167" s="223"/>
      <c r="C167" s="253" t="s">
        <v>310</v>
      </c>
      <c r="D167" s="226"/>
      <c r="E167" s="227">
        <v>48.17</v>
      </c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147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2" x14ac:dyDescent="0.25">
      <c r="A168" s="222"/>
      <c r="B168" s="223"/>
      <c r="C168" s="254"/>
      <c r="D168" s="245"/>
      <c r="E168" s="245"/>
      <c r="F168" s="245"/>
      <c r="G168" s="24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165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5">
      <c r="A169" s="238">
        <v>31</v>
      </c>
      <c r="B169" s="239" t="s">
        <v>311</v>
      </c>
      <c r="C169" s="252" t="s">
        <v>312</v>
      </c>
      <c r="D169" s="240" t="s">
        <v>173</v>
      </c>
      <c r="E169" s="241">
        <v>59.793999999999997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1">
        <v>5.2900000000000004E-3</v>
      </c>
      <c r="O169" s="241">
        <f>ROUND(E169*N169,2)</f>
        <v>0.32</v>
      </c>
      <c r="P169" s="241">
        <v>0</v>
      </c>
      <c r="Q169" s="241">
        <f>ROUND(E169*P169,2)</f>
        <v>0</v>
      </c>
      <c r="R169" s="243" t="s">
        <v>205</v>
      </c>
      <c r="S169" s="243" t="s">
        <v>197</v>
      </c>
      <c r="T169" s="244" t="s">
        <v>197</v>
      </c>
      <c r="U169" s="225">
        <v>0.25</v>
      </c>
      <c r="V169" s="225">
        <f>ROUND(E169*U169,2)</f>
        <v>14.95</v>
      </c>
      <c r="W169" s="225"/>
      <c r="X169" s="225" t="s">
        <v>143</v>
      </c>
      <c r="Y169" s="225" t="s">
        <v>144</v>
      </c>
      <c r="Z169" s="215"/>
      <c r="AA169" s="215"/>
      <c r="AB169" s="215"/>
      <c r="AC169" s="215"/>
      <c r="AD169" s="215"/>
      <c r="AE169" s="215"/>
      <c r="AF169" s="215"/>
      <c r="AG169" s="215" t="s">
        <v>145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5">
      <c r="A170" s="222"/>
      <c r="B170" s="223"/>
      <c r="C170" s="255" t="s">
        <v>313</v>
      </c>
      <c r="D170" s="246"/>
      <c r="E170" s="246"/>
      <c r="F170" s="246"/>
      <c r="G170" s="246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199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49" t="str">
        <f>C170</f>
        <v>na rovném povrchu vnitřních stěn, pilířů, svislých panelových konstrukcí, s nejnutnějším obroušením podkladu (pemzou apod.) a oprášením,</v>
      </c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5">
      <c r="A171" s="222"/>
      <c r="B171" s="223"/>
      <c r="C171" s="253" t="s">
        <v>314</v>
      </c>
      <c r="D171" s="226"/>
      <c r="E171" s="227">
        <v>59.793999999999997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147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2" x14ac:dyDescent="0.25">
      <c r="A172" s="222"/>
      <c r="B172" s="223"/>
      <c r="C172" s="254"/>
      <c r="D172" s="245"/>
      <c r="E172" s="245"/>
      <c r="F172" s="245"/>
      <c r="G172" s="24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165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5">
      <c r="A173" s="238">
        <v>32</v>
      </c>
      <c r="B173" s="239" t="s">
        <v>315</v>
      </c>
      <c r="C173" s="252" t="s">
        <v>316</v>
      </c>
      <c r="D173" s="240" t="s">
        <v>173</v>
      </c>
      <c r="E173" s="241">
        <v>0.875</v>
      </c>
      <c r="F173" s="242"/>
      <c r="G173" s="243">
        <f>ROUND(E173*F173,2)</f>
        <v>0</v>
      </c>
      <c r="H173" s="242"/>
      <c r="I173" s="243">
        <f>ROUND(E173*H173,2)</f>
        <v>0</v>
      </c>
      <c r="J173" s="242"/>
      <c r="K173" s="243">
        <f>ROUND(E173*J173,2)</f>
        <v>0</v>
      </c>
      <c r="L173" s="243">
        <v>21</v>
      </c>
      <c r="M173" s="243">
        <f>G173*(1+L173/100)</f>
        <v>0</v>
      </c>
      <c r="N173" s="241">
        <v>3.6099999999999999E-3</v>
      </c>
      <c r="O173" s="241">
        <f>ROUND(E173*N173,2)</f>
        <v>0</v>
      </c>
      <c r="P173" s="241">
        <v>0</v>
      </c>
      <c r="Q173" s="241">
        <f>ROUND(E173*P173,2)</f>
        <v>0</v>
      </c>
      <c r="R173" s="243" t="s">
        <v>205</v>
      </c>
      <c r="S173" s="243" t="s">
        <v>197</v>
      </c>
      <c r="T173" s="244" t="s">
        <v>197</v>
      </c>
      <c r="U173" s="225">
        <v>0.36199999999999999</v>
      </c>
      <c r="V173" s="225">
        <f>ROUND(E173*U173,2)</f>
        <v>0.32</v>
      </c>
      <c r="W173" s="225"/>
      <c r="X173" s="225" t="s">
        <v>143</v>
      </c>
      <c r="Y173" s="225" t="s">
        <v>144</v>
      </c>
      <c r="Z173" s="215"/>
      <c r="AA173" s="215"/>
      <c r="AB173" s="215"/>
      <c r="AC173" s="215"/>
      <c r="AD173" s="215"/>
      <c r="AE173" s="215"/>
      <c r="AF173" s="215"/>
      <c r="AG173" s="215" t="s">
        <v>145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2" x14ac:dyDescent="0.25">
      <c r="A174" s="222"/>
      <c r="B174" s="223"/>
      <c r="C174" s="253" t="s">
        <v>317</v>
      </c>
      <c r="D174" s="226"/>
      <c r="E174" s="227">
        <v>0.875</v>
      </c>
      <c r="F174" s="225"/>
      <c r="G174" s="225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147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5">
      <c r="A175" s="222"/>
      <c r="B175" s="223"/>
      <c r="C175" s="254"/>
      <c r="D175" s="245"/>
      <c r="E175" s="245"/>
      <c r="F175" s="245"/>
      <c r="G175" s="24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165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5">
      <c r="A176" s="238">
        <v>33</v>
      </c>
      <c r="B176" s="239" t="s">
        <v>318</v>
      </c>
      <c r="C176" s="252" t="s">
        <v>319</v>
      </c>
      <c r="D176" s="240" t="s">
        <v>173</v>
      </c>
      <c r="E176" s="241">
        <v>59.793999999999997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1">
        <v>0</v>
      </c>
      <c r="O176" s="241">
        <f>ROUND(E176*N176,2)</f>
        <v>0</v>
      </c>
      <c r="P176" s="241">
        <v>0</v>
      </c>
      <c r="Q176" s="241">
        <f>ROUND(E176*P176,2)</f>
        <v>0</v>
      </c>
      <c r="R176" s="243"/>
      <c r="S176" s="243" t="s">
        <v>141</v>
      </c>
      <c r="T176" s="244" t="s">
        <v>142</v>
      </c>
      <c r="U176" s="225">
        <v>0</v>
      </c>
      <c r="V176" s="225">
        <f>ROUND(E176*U176,2)</f>
        <v>0</v>
      </c>
      <c r="W176" s="225"/>
      <c r="X176" s="225" t="s">
        <v>143</v>
      </c>
      <c r="Y176" s="225" t="s">
        <v>144</v>
      </c>
      <c r="Z176" s="215"/>
      <c r="AA176" s="215"/>
      <c r="AB176" s="215"/>
      <c r="AC176" s="215"/>
      <c r="AD176" s="215"/>
      <c r="AE176" s="215"/>
      <c r="AF176" s="215"/>
      <c r="AG176" s="215" t="s">
        <v>145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2" x14ac:dyDescent="0.25">
      <c r="A177" s="222"/>
      <c r="B177" s="223"/>
      <c r="C177" s="253" t="s">
        <v>320</v>
      </c>
      <c r="D177" s="226"/>
      <c r="E177" s="227">
        <v>59.793999999999997</v>
      </c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147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2" x14ac:dyDescent="0.25">
      <c r="A178" s="222"/>
      <c r="B178" s="223"/>
      <c r="C178" s="254"/>
      <c r="D178" s="245"/>
      <c r="E178" s="245"/>
      <c r="F178" s="245"/>
      <c r="G178" s="245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5"/>
      <c r="AA178" s="215"/>
      <c r="AB178" s="215"/>
      <c r="AC178" s="215"/>
      <c r="AD178" s="215"/>
      <c r="AE178" s="215"/>
      <c r="AF178" s="215"/>
      <c r="AG178" s="215" t="s">
        <v>165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x14ac:dyDescent="0.25">
      <c r="A179" s="231" t="s">
        <v>137</v>
      </c>
      <c r="B179" s="232" t="s">
        <v>75</v>
      </c>
      <c r="C179" s="251" t="s">
        <v>76</v>
      </c>
      <c r="D179" s="233"/>
      <c r="E179" s="234"/>
      <c r="F179" s="235"/>
      <c r="G179" s="235">
        <f>SUMIF(AG180:AG202,"&lt;&gt;NOR",G180:G202)</f>
        <v>0</v>
      </c>
      <c r="H179" s="235"/>
      <c r="I179" s="235">
        <f>SUM(I180:I202)</f>
        <v>0</v>
      </c>
      <c r="J179" s="235"/>
      <c r="K179" s="235">
        <f>SUM(K180:K202)</f>
        <v>0</v>
      </c>
      <c r="L179" s="235"/>
      <c r="M179" s="235">
        <f>SUM(M180:M202)</f>
        <v>0</v>
      </c>
      <c r="N179" s="234"/>
      <c r="O179" s="234">
        <f>SUM(O180:O202)</f>
        <v>0.35</v>
      </c>
      <c r="P179" s="234"/>
      <c r="Q179" s="234">
        <f>SUM(Q180:Q202)</f>
        <v>0</v>
      </c>
      <c r="R179" s="235"/>
      <c r="S179" s="235"/>
      <c r="T179" s="236"/>
      <c r="U179" s="230"/>
      <c r="V179" s="230">
        <f>SUM(V180:V202)</f>
        <v>0.88000000000000012</v>
      </c>
      <c r="W179" s="230"/>
      <c r="X179" s="230"/>
      <c r="Y179" s="230"/>
      <c r="AG179" t="s">
        <v>138</v>
      </c>
    </row>
    <row r="180" spans="1:60" outlineLevel="1" x14ac:dyDescent="0.25">
      <c r="A180" s="238">
        <v>34</v>
      </c>
      <c r="B180" s="239" t="s">
        <v>321</v>
      </c>
      <c r="C180" s="252" t="s">
        <v>322</v>
      </c>
      <c r="D180" s="240" t="s">
        <v>195</v>
      </c>
      <c r="E180" s="241">
        <v>5.7599999999999998E-2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1">
        <v>2.5249999999999999</v>
      </c>
      <c r="O180" s="241">
        <f>ROUND(E180*N180,2)</f>
        <v>0.15</v>
      </c>
      <c r="P180" s="241">
        <v>0</v>
      </c>
      <c r="Q180" s="241">
        <f>ROUND(E180*P180,2)</f>
        <v>0</v>
      </c>
      <c r="R180" s="243" t="s">
        <v>205</v>
      </c>
      <c r="S180" s="243" t="s">
        <v>197</v>
      </c>
      <c r="T180" s="244" t="s">
        <v>197</v>
      </c>
      <c r="U180" s="225">
        <v>3.2130000000000001</v>
      </c>
      <c r="V180" s="225">
        <f>ROUND(E180*U180,2)</f>
        <v>0.19</v>
      </c>
      <c r="W180" s="225"/>
      <c r="X180" s="225" t="s">
        <v>143</v>
      </c>
      <c r="Y180" s="225" t="s">
        <v>144</v>
      </c>
      <c r="Z180" s="215"/>
      <c r="AA180" s="215"/>
      <c r="AB180" s="215"/>
      <c r="AC180" s="215"/>
      <c r="AD180" s="215"/>
      <c r="AE180" s="215"/>
      <c r="AF180" s="215"/>
      <c r="AG180" s="215" t="s">
        <v>145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2" x14ac:dyDescent="0.25">
      <c r="A181" s="222"/>
      <c r="B181" s="223"/>
      <c r="C181" s="255" t="s">
        <v>323</v>
      </c>
      <c r="D181" s="246"/>
      <c r="E181" s="246"/>
      <c r="F181" s="246"/>
      <c r="G181" s="246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199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2" x14ac:dyDescent="0.25">
      <c r="A182" s="222"/>
      <c r="B182" s="223"/>
      <c r="C182" s="256" t="s">
        <v>324</v>
      </c>
      <c r="D182" s="247"/>
      <c r="E182" s="247"/>
      <c r="F182" s="247"/>
      <c r="G182" s="247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231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2" x14ac:dyDescent="0.25">
      <c r="A183" s="222"/>
      <c r="B183" s="223"/>
      <c r="C183" s="253" t="s">
        <v>325</v>
      </c>
      <c r="D183" s="226"/>
      <c r="E183" s="227">
        <v>5.7599999999999998E-2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147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2" x14ac:dyDescent="0.25">
      <c r="A184" s="222"/>
      <c r="B184" s="223"/>
      <c r="C184" s="254"/>
      <c r="D184" s="245"/>
      <c r="E184" s="245"/>
      <c r="F184" s="245"/>
      <c r="G184" s="24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165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38">
        <v>35</v>
      </c>
      <c r="B185" s="239" t="s">
        <v>326</v>
      </c>
      <c r="C185" s="252" t="s">
        <v>327</v>
      </c>
      <c r="D185" s="240" t="s">
        <v>195</v>
      </c>
      <c r="E185" s="241">
        <v>7.5899999999999995E-2</v>
      </c>
      <c r="F185" s="242"/>
      <c r="G185" s="243">
        <f>ROUND(E185*F185,2)</f>
        <v>0</v>
      </c>
      <c r="H185" s="242"/>
      <c r="I185" s="243">
        <f>ROUND(E185*H185,2)</f>
        <v>0</v>
      </c>
      <c r="J185" s="242"/>
      <c r="K185" s="243">
        <f>ROUND(E185*J185,2)</f>
        <v>0</v>
      </c>
      <c r="L185" s="243">
        <v>21</v>
      </c>
      <c r="M185" s="243">
        <f>G185*(1+L185/100)</f>
        <v>0</v>
      </c>
      <c r="N185" s="241">
        <v>2.5</v>
      </c>
      <c r="O185" s="241">
        <f>ROUND(E185*N185,2)</f>
        <v>0.19</v>
      </c>
      <c r="P185" s="241">
        <v>0</v>
      </c>
      <c r="Q185" s="241">
        <f>ROUND(E185*P185,2)</f>
        <v>0</v>
      </c>
      <c r="R185" s="243"/>
      <c r="S185" s="243" t="s">
        <v>141</v>
      </c>
      <c r="T185" s="244" t="s">
        <v>328</v>
      </c>
      <c r="U185" s="225">
        <v>5.33</v>
      </c>
      <c r="V185" s="225">
        <f>ROUND(E185*U185,2)</f>
        <v>0.4</v>
      </c>
      <c r="W185" s="225"/>
      <c r="X185" s="225" t="s">
        <v>143</v>
      </c>
      <c r="Y185" s="225" t="s">
        <v>144</v>
      </c>
      <c r="Z185" s="215"/>
      <c r="AA185" s="215"/>
      <c r="AB185" s="215"/>
      <c r="AC185" s="215"/>
      <c r="AD185" s="215"/>
      <c r="AE185" s="215"/>
      <c r="AF185" s="215"/>
      <c r="AG185" s="215" t="s">
        <v>145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5">
      <c r="A186" s="222"/>
      <c r="B186" s="223"/>
      <c r="C186" s="253" t="s">
        <v>329</v>
      </c>
      <c r="D186" s="226"/>
      <c r="E186" s="227"/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147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5">
      <c r="A187" s="222"/>
      <c r="B187" s="223"/>
      <c r="C187" s="253" t="s">
        <v>330</v>
      </c>
      <c r="D187" s="226"/>
      <c r="E187" s="227">
        <v>4.2500000000000003E-2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147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5">
      <c r="A188" s="222"/>
      <c r="B188" s="223"/>
      <c r="C188" s="253" t="s">
        <v>331</v>
      </c>
      <c r="D188" s="226"/>
      <c r="E188" s="227">
        <v>3.3399999999999999E-2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147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2" x14ac:dyDescent="0.25">
      <c r="A189" s="222"/>
      <c r="B189" s="223"/>
      <c r="C189" s="254"/>
      <c r="D189" s="245"/>
      <c r="E189" s="245"/>
      <c r="F189" s="245"/>
      <c r="G189" s="24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165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5">
      <c r="A190" s="238">
        <v>36</v>
      </c>
      <c r="B190" s="239" t="s">
        <v>332</v>
      </c>
      <c r="C190" s="252" t="s">
        <v>333</v>
      </c>
      <c r="D190" s="240" t="s">
        <v>195</v>
      </c>
      <c r="E190" s="241">
        <v>5.7599999999999998E-2</v>
      </c>
      <c r="F190" s="242"/>
      <c r="G190" s="243">
        <f>ROUND(E190*F190,2)</f>
        <v>0</v>
      </c>
      <c r="H190" s="242"/>
      <c r="I190" s="243">
        <f>ROUND(E190*H190,2)</f>
        <v>0</v>
      </c>
      <c r="J190" s="242"/>
      <c r="K190" s="243">
        <f>ROUND(E190*J190,2)</f>
        <v>0</v>
      </c>
      <c r="L190" s="243">
        <v>21</v>
      </c>
      <c r="M190" s="243">
        <f>G190*(1+L190/100)</f>
        <v>0</v>
      </c>
      <c r="N190" s="241">
        <v>0</v>
      </c>
      <c r="O190" s="241">
        <f>ROUND(E190*N190,2)</f>
        <v>0</v>
      </c>
      <c r="P190" s="241">
        <v>0</v>
      </c>
      <c r="Q190" s="241">
        <f>ROUND(E190*P190,2)</f>
        <v>0</v>
      </c>
      <c r="R190" s="243" t="s">
        <v>205</v>
      </c>
      <c r="S190" s="243" t="s">
        <v>197</v>
      </c>
      <c r="T190" s="244" t="s">
        <v>197</v>
      </c>
      <c r="U190" s="225">
        <v>2.7</v>
      </c>
      <c r="V190" s="225">
        <f>ROUND(E190*U190,2)</f>
        <v>0.16</v>
      </c>
      <c r="W190" s="225"/>
      <c r="X190" s="225" t="s">
        <v>143</v>
      </c>
      <c r="Y190" s="225" t="s">
        <v>144</v>
      </c>
      <c r="Z190" s="215"/>
      <c r="AA190" s="215"/>
      <c r="AB190" s="215"/>
      <c r="AC190" s="215"/>
      <c r="AD190" s="215"/>
      <c r="AE190" s="215"/>
      <c r="AF190" s="215"/>
      <c r="AG190" s="215" t="s">
        <v>145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5">
      <c r="A191" s="222"/>
      <c r="B191" s="223"/>
      <c r="C191" s="255" t="s">
        <v>334</v>
      </c>
      <c r="D191" s="246"/>
      <c r="E191" s="246"/>
      <c r="F191" s="246"/>
      <c r="G191" s="246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199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2" x14ac:dyDescent="0.25">
      <c r="A192" s="222"/>
      <c r="B192" s="223"/>
      <c r="C192" s="254"/>
      <c r="D192" s="245"/>
      <c r="E192" s="245"/>
      <c r="F192" s="245"/>
      <c r="G192" s="24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165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5">
      <c r="A193" s="238">
        <v>37</v>
      </c>
      <c r="B193" s="239" t="s">
        <v>335</v>
      </c>
      <c r="C193" s="252" t="s">
        <v>336</v>
      </c>
      <c r="D193" s="240" t="s">
        <v>195</v>
      </c>
      <c r="E193" s="241">
        <v>5.7599999999999998E-2</v>
      </c>
      <c r="F193" s="242"/>
      <c r="G193" s="243">
        <f>ROUND(E193*F193,2)</f>
        <v>0</v>
      </c>
      <c r="H193" s="242"/>
      <c r="I193" s="243">
        <f>ROUND(E193*H193,2)</f>
        <v>0</v>
      </c>
      <c r="J193" s="242"/>
      <c r="K193" s="243">
        <f>ROUND(E193*J193,2)</f>
        <v>0</v>
      </c>
      <c r="L193" s="243">
        <v>21</v>
      </c>
      <c r="M193" s="243">
        <f>G193*(1+L193/100)</f>
        <v>0</v>
      </c>
      <c r="N193" s="241">
        <v>0</v>
      </c>
      <c r="O193" s="241">
        <f>ROUND(E193*N193,2)</f>
        <v>0</v>
      </c>
      <c r="P193" s="241">
        <v>0</v>
      </c>
      <c r="Q193" s="241">
        <f>ROUND(E193*P193,2)</f>
        <v>0</v>
      </c>
      <c r="R193" s="243" t="s">
        <v>205</v>
      </c>
      <c r="S193" s="243" t="s">
        <v>197</v>
      </c>
      <c r="T193" s="244" t="s">
        <v>197</v>
      </c>
      <c r="U193" s="225">
        <v>0.82</v>
      </c>
      <c r="V193" s="225">
        <f>ROUND(E193*U193,2)</f>
        <v>0.05</v>
      </c>
      <c r="W193" s="225"/>
      <c r="X193" s="225" t="s">
        <v>143</v>
      </c>
      <c r="Y193" s="225" t="s">
        <v>144</v>
      </c>
      <c r="Z193" s="215"/>
      <c r="AA193" s="215"/>
      <c r="AB193" s="215"/>
      <c r="AC193" s="215"/>
      <c r="AD193" s="215"/>
      <c r="AE193" s="215"/>
      <c r="AF193" s="215"/>
      <c r="AG193" s="215" t="s">
        <v>145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5">
      <c r="A194" s="222"/>
      <c r="B194" s="223"/>
      <c r="C194" s="255" t="s">
        <v>337</v>
      </c>
      <c r="D194" s="246"/>
      <c r="E194" s="246"/>
      <c r="F194" s="246"/>
      <c r="G194" s="246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199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2" x14ac:dyDescent="0.25">
      <c r="A195" s="222"/>
      <c r="B195" s="223"/>
      <c r="C195" s="254"/>
      <c r="D195" s="245"/>
      <c r="E195" s="245"/>
      <c r="F195" s="245"/>
      <c r="G195" s="24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165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20.399999999999999" outlineLevel="1" x14ac:dyDescent="0.25">
      <c r="A196" s="238">
        <v>38</v>
      </c>
      <c r="B196" s="239" t="s">
        <v>338</v>
      </c>
      <c r="C196" s="252" t="s">
        <v>339</v>
      </c>
      <c r="D196" s="240" t="s">
        <v>204</v>
      </c>
      <c r="E196" s="241">
        <v>5.11E-3</v>
      </c>
      <c r="F196" s="242"/>
      <c r="G196" s="243">
        <f>ROUND(E196*F196,2)</f>
        <v>0</v>
      </c>
      <c r="H196" s="242"/>
      <c r="I196" s="243">
        <f>ROUND(E196*H196,2)</f>
        <v>0</v>
      </c>
      <c r="J196" s="242"/>
      <c r="K196" s="243">
        <f>ROUND(E196*J196,2)</f>
        <v>0</v>
      </c>
      <c r="L196" s="243">
        <v>21</v>
      </c>
      <c r="M196" s="243">
        <f>G196*(1+L196/100)</f>
        <v>0</v>
      </c>
      <c r="N196" s="241">
        <v>1.08961</v>
      </c>
      <c r="O196" s="241">
        <f>ROUND(E196*N196,2)</f>
        <v>0.01</v>
      </c>
      <c r="P196" s="241">
        <v>0</v>
      </c>
      <c r="Q196" s="241">
        <f>ROUND(E196*P196,2)</f>
        <v>0</v>
      </c>
      <c r="R196" s="243" t="s">
        <v>205</v>
      </c>
      <c r="S196" s="243" t="s">
        <v>197</v>
      </c>
      <c r="T196" s="244" t="s">
        <v>197</v>
      </c>
      <c r="U196" s="225">
        <v>15.231</v>
      </c>
      <c r="V196" s="225">
        <f>ROUND(E196*U196,2)</f>
        <v>0.08</v>
      </c>
      <c r="W196" s="225"/>
      <c r="X196" s="225" t="s">
        <v>143</v>
      </c>
      <c r="Y196" s="225" t="s">
        <v>144</v>
      </c>
      <c r="Z196" s="215"/>
      <c r="AA196" s="215"/>
      <c r="AB196" s="215"/>
      <c r="AC196" s="215"/>
      <c r="AD196" s="215"/>
      <c r="AE196" s="215"/>
      <c r="AF196" s="215"/>
      <c r="AG196" s="215" t="s">
        <v>145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5">
      <c r="A197" s="222"/>
      <c r="B197" s="223"/>
      <c r="C197" s="255" t="s">
        <v>340</v>
      </c>
      <c r="D197" s="246"/>
      <c r="E197" s="246"/>
      <c r="F197" s="246"/>
      <c r="G197" s="246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25"/>
      <c r="Z197" s="215"/>
      <c r="AA197" s="215"/>
      <c r="AB197" s="215"/>
      <c r="AC197" s="215"/>
      <c r="AD197" s="215"/>
      <c r="AE197" s="215"/>
      <c r="AF197" s="215"/>
      <c r="AG197" s="215" t="s">
        <v>199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2" x14ac:dyDescent="0.25">
      <c r="A198" s="222"/>
      <c r="B198" s="223"/>
      <c r="C198" s="253" t="s">
        <v>341</v>
      </c>
      <c r="D198" s="226"/>
      <c r="E198" s="227">
        <v>5.11E-3</v>
      </c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147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2" x14ac:dyDescent="0.25">
      <c r="A199" s="222"/>
      <c r="B199" s="223"/>
      <c r="C199" s="254"/>
      <c r="D199" s="245"/>
      <c r="E199" s="245"/>
      <c r="F199" s="245"/>
      <c r="G199" s="24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5"/>
      <c r="AA199" s="215"/>
      <c r="AB199" s="215"/>
      <c r="AC199" s="215"/>
      <c r="AD199" s="215"/>
      <c r="AE199" s="215"/>
      <c r="AF199" s="215"/>
      <c r="AG199" s="215" t="s">
        <v>165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5">
      <c r="A200" s="238">
        <v>39</v>
      </c>
      <c r="B200" s="239" t="s">
        <v>342</v>
      </c>
      <c r="C200" s="252" t="s">
        <v>343</v>
      </c>
      <c r="D200" s="240" t="s">
        <v>173</v>
      </c>
      <c r="E200" s="241">
        <v>19.46</v>
      </c>
      <c r="F200" s="242"/>
      <c r="G200" s="243">
        <f>ROUND(E200*F200,2)</f>
        <v>0</v>
      </c>
      <c r="H200" s="242"/>
      <c r="I200" s="243">
        <f>ROUND(E200*H200,2)</f>
        <v>0</v>
      </c>
      <c r="J200" s="242"/>
      <c r="K200" s="243">
        <f>ROUND(E200*J200,2)</f>
        <v>0</v>
      </c>
      <c r="L200" s="243">
        <v>21</v>
      </c>
      <c r="M200" s="243">
        <f>G200*(1+L200/100)</f>
        <v>0</v>
      </c>
      <c r="N200" s="241">
        <v>0</v>
      </c>
      <c r="O200" s="241">
        <f>ROUND(E200*N200,2)</f>
        <v>0</v>
      </c>
      <c r="P200" s="241">
        <v>0</v>
      </c>
      <c r="Q200" s="241">
        <f>ROUND(E200*P200,2)</f>
        <v>0</v>
      </c>
      <c r="R200" s="243"/>
      <c r="S200" s="243" t="s">
        <v>141</v>
      </c>
      <c r="T200" s="244" t="s">
        <v>142</v>
      </c>
      <c r="U200" s="225">
        <v>0</v>
      </c>
      <c r="V200" s="225">
        <f>ROUND(E200*U200,2)</f>
        <v>0</v>
      </c>
      <c r="W200" s="225"/>
      <c r="X200" s="225" t="s">
        <v>143</v>
      </c>
      <c r="Y200" s="225" t="s">
        <v>144</v>
      </c>
      <c r="Z200" s="215"/>
      <c r="AA200" s="215"/>
      <c r="AB200" s="215"/>
      <c r="AC200" s="215"/>
      <c r="AD200" s="215"/>
      <c r="AE200" s="215"/>
      <c r="AF200" s="215"/>
      <c r="AG200" s="215" t="s">
        <v>145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2" x14ac:dyDescent="0.25">
      <c r="A201" s="222"/>
      <c r="B201" s="223"/>
      <c r="C201" s="253" t="s">
        <v>344</v>
      </c>
      <c r="D201" s="226"/>
      <c r="E201" s="227">
        <v>19.46</v>
      </c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5"/>
      <c r="AA201" s="215"/>
      <c r="AB201" s="215"/>
      <c r="AC201" s="215"/>
      <c r="AD201" s="215"/>
      <c r="AE201" s="215"/>
      <c r="AF201" s="215"/>
      <c r="AG201" s="215" t="s">
        <v>147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2" x14ac:dyDescent="0.25">
      <c r="A202" s="222"/>
      <c r="B202" s="223"/>
      <c r="C202" s="254"/>
      <c r="D202" s="245"/>
      <c r="E202" s="245"/>
      <c r="F202" s="245"/>
      <c r="G202" s="24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165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x14ac:dyDescent="0.25">
      <c r="A203" s="231" t="s">
        <v>137</v>
      </c>
      <c r="B203" s="232" t="s">
        <v>77</v>
      </c>
      <c r="C203" s="251" t="s">
        <v>78</v>
      </c>
      <c r="D203" s="233"/>
      <c r="E203" s="234"/>
      <c r="F203" s="235"/>
      <c r="G203" s="235">
        <f>SUMIF(AG204:AG212,"&lt;&gt;NOR",G204:G212)</f>
        <v>0</v>
      </c>
      <c r="H203" s="235"/>
      <c r="I203" s="235">
        <f>SUM(I204:I212)</f>
        <v>0</v>
      </c>
      <c r="J203" s="235"/>
      <c r="K203" s="235">
        <f>SUM(K204:K212)</f>
        <v>0</v>
      </c>
      <c r="L203" s="235"/>
      <c r="M203" s="235">
        <f>SUM(M204:M212)</f>
        <v>0</v>
      </c>
      <c r="N203" s="234"/>
      <c r="O203" s="234">
        <f>SUM(O204:O212)</f>
        <v>0</v>
      </c>
      <c r="P203" s="234"/>
      <c r="Q203" s="234">
        <f>SUM(Q204:Q212)</f>
        <v>0</v>
      </c>
      <c r="R203" s="235"/>
      <c r="S203" s="235"/>
      <c r="T203" s="236"/>
      <c r="U203" s="230"/>
      <c r="V203" s="230">
        <f>SUM(V204:V212)</f>
        <v>48</v>
      </c>
      <c r="W203" s="230"/>
      <c r="X203" s="230"/>
      <c r="Y203" s="230"/>
      <c r="AG203" t="s">
        <v>138</v>
      </c>
    </row>
    <row r="204" spans="1:60" outlineLevel="1" x14ac:dyDescent="0.25">
      <c r="A204" s="238">
        <v>40</v>
      </c>
      <c r="B204" s="239" t="s">
        <v>345</v>
      </c>
      <c r="C204" s="252" t="s">
        <v>346</v>
      </c>
      <c r="D204" s="240" t="s">
        <v>347</v>
      </c>
      <c r="E204" s="241">
        <v>48</v>
      </c>
      <c r="F204" s="242"/>
      <c r="G204" s="243">
        <f>ROUND(E204*F204,2)</f>
        <v>0</v>
      </c>
      <c r="H204" s="242"/>
      <c r="I204" s="243">
        <f>ROUND(E204*H204,2)</f>
        <v>0</v>
      </c>
      <c r="J204" s="242"/>
      <c r="K204" s="243">
        <f>ROUND(E204*J204,2)</f>
        <v>0</v>
      </c>
      <c r="L204" s="243">
        <v>21</v>
      </c>
      <c r="M204" s="243">
        <f>G204*(1+L204/100)</f>
        <v>0</v>
      </c>
      <c r="N204" s="241">
        <v>0</v>
      </c>
      <c r="O204" s="241">
        <f>ROUND(E204*N204,2)</f>
        <v>0</v>
      </c>
      <c r="P204" s="241">
        <v>0</v>
      </c>
      <c r="Q204" s="241">
        <f>ROUND(E204*P204,2)</f>
        <v>0</v>
      </c>
      <c r="R204" s="243" t="s">
        <v>205</v>
      </c>
      <c r="S204" s="243" t="s">
        <v>197</v>
      </c>
      <c r="T204" s="244" t="s">
        <v>197</v>
      </c>
      <c r="U204" s="225">
        <v>1</v>
      </c>
      <c r="V204" s="225">
        <f>ROUND(E204*U204,2)</f>
        <v>48</v>
      </c>
      <c r="W204" s="225"/>
      <c r="X204" s="225" t="s">
        <v>348</v>
      </c>
      <c r="Y204" s="225" t="s">
        <v>144</v>
      </c>
      <c r="Z204" s="215"/>
      <c r="AA204" s="215"/>
      <c r="AB204" s="215"/>
      <c r="AC204" s="215"/>
      <c r="AD204" s="215"/>
      <c r="AE204" s="215"/>
      <c r="AF204" s="215"/>
      <c r="AG204" s="215" t="s">
        <v>349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2" x14ac:dyDescent="0.25">
      <c r="A205" s="222"/>
      <c r="B205" s="223"/>
      <c r="C205" s="253" t="s">
        <v>350</v>
      </c>
      <c r="D205" s="226"/>
      <c r="E205" s="227"/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147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3" x14ac:dyDescent="0.25">
      <c r="A206" s="222"/>
      <c r="B206" s="223"/>
      <c r="C206" s="253" t="s">
        <v>351</v>
      </c>
      <c r="D206" s="226"/>
      <c r="E206" s="227"/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147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3" x14ac:dyDescent="0.25">
      <c r="A207" s="222"/>
      <c r="B207" s="223"/>
      <c r="C207" s="253" t="s">
        <v>352</v>
      </c>
      <c r="D207" s="226"/>
      <c r="E207" s="227"/>
      <c r="F207" s="225"/>
      <c r="G207" s="225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5"/>
      <c r="AA207" s="215"/>
      <c r="AB207" s="215"/>
      <c r="AC207" s="215"/>
      <c r="AD207" s="215"/>
      <c r="AE207" s="215"/>
      <c r="AF207" s="215"/>
      <c r="AG207" s="215" t="s">
        <v>147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3" x14ac:dyDescent="0.25">
      <c r="A208" s="222"/>
      <c r="B208" s="223"/>
      <c r="C208" s="253" t="s">
        <v>353</v>
      </c>
      <c r="D208" s="226"/>
      <c r="E208" s="227"/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147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5">
      <c r="A209" s="222"/>
      <c r="B209" s="223"/>
      <c r="C209" s="253" t="s">
        <v>354</v>
      </c>
      <c r="D209" s="226"/>
      <c r="E209" s="227"/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147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5">
      <c r="A210" s="222"/>
      <c r="B210" s="223"/>
      <c r="C210" s="253" t="s">
        <v>355</v>
      </c>
      <c r="D210" s="226"/>
      <c r="E210" s="227"/>
      <c r="F210" s="225"/>
      <c r="G210" s="22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147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3" x14ac:dyDescent="0.25">
      <c r="A211" s="222"/>
      <c r="B211" s="223"/>
      <c r="C211" s="253" t="s">
        <v>356</v>
      </c>
      <c r="D211" s="226"/>
      <c r="E211" s="227">
        <v>48</v>
      </c>
      <c r="F211" s="225"/>
      <c r="G211" s="225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5"/>
      <c r="AA211" s="215"/>
      <c r="AB211" s="215"/>
      <c r="AC211" s="215"/>
      <c r="AD211" s="215"/>
      <c r="AE211" s="215"/>
      <c r="AF211" s="215"/>
      <c r="AG211" s="215" t="s">
        <v>147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5">
      <c r="A212" s="222"/>
      <c r="B212" s="223"/>
      <c r="C212" s="254"/>
      <c r="D212" s="245"/>
      <c r="E212" s="245"/>
      <c r="F212" s="245"/>
      <c r="G212" s="245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165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x14ac:dyDescent="0.25">
      <c r="A213" s="231" t="s">
        <v>137</v>
      </c>
      <c r="B213" s="232" t="s">
        <v>79</v>
      </c>
      <c r="C213" s="251" t="s">
        <v>80</v>
      </c>
      <c r="D213" s="233"/>
      <c r="E213" s="234"/>
      <c r="F213" s="235"/>
      <c r="G213" s="235">
        <f>SUMIF(AG214:AG225,"&lt;&gt;NOR",G214:G225)</f>
        <v>0</v>
      </c>
      <c r="H213" s="235"/>
      <c r="I213" s="235">
        <f>SUM(I214:I225)</f>
        <v>0</v>
      </c>
      <c r="J213" s="235"/>
      <c r="K213" s="235">
        <f>SUM(K214:K225)</f>
        <v>0</v>
      </c>
      <c r="L213" s="235"/>
      <c r="M213" s="235">
        <f>SUM(M214:M225)</f>
        <v>0</v>
      </c>
      <c r="N213" s="234"/>
      <c r="O213" s="234">
        <f>SUM(O214:O225)</f>
        <v>0.05</v>
      </c>
      <c r="P213" s="234"/>
      <c r="Q213" s="234">
        <f>SUM(Q214:Q225)</f>
        <v>0</v>
      </c>
      <c r="R213" s="235"/>
      <c r="S213" s="235"/>
      <c r="T213" s="236"/>
      <c r="U213" s="230"/>
      <c r="V213" s="230">
        <f>SUM(V214:V225)</f>
        <v>26.81</v>
      </c>
      <c r="W213" s="230"/>
      <c r="X213" s="230"/>
      <c r="Y213" s="230"/>
      <c r="AG213" t="s">
        <v>138</v>
      </c>
    </row>
    <row r="214" spans="1:60" outlineLevel="1" x14ac:dyDescent="0.25">
      <c r="A214" s="238">
        <v>41</v>
      </c>
      <c r="B214" s="239" t="s">
        <v>357</v>
      </c>
      <c r="C214" s="252" t="s">
        <v>358</v>
      </c>
      <c r="D214" s="240" t="s">
        <v>173</v>
      </c>
      <c r="E214" s="241">
        <v>34.622</v>
      </c>
      <c r="F214" s="242"/>
      <c r="G214" s="243">
        <f>ROUND(E214*F214,2)</f>
        <v>0</v>
      </c>
      <c r="H214" s="242"/>
      <c r="I214" s="243">
        <f>ROUND(E214*H214,2)</f>
        <v>0</v>
      </c>
      <c r="J214" s="242"/>
      <c r="K214" s="243">
        <f>ROUND(E214*J214,2)</f>
        <v>0</v>
      </c>
      <c r="L214" s="243">
        <v>21</v>
      </c>
      <c r="M214" s="243">
        <f>G214*(1+L214/100)</f>
        <v>0</v>
      </c>
      <c r="N214" s="241">
        <v>1.58E-3</v>
      </c>
      <c r="O214" s="241">
        <f>ROUND(E214*N214,2)</f>
        <v>0.05</v>
      </c>
      <c r="P214" s="241">
        <v>0</v>
      </c>
      <c r="Q214" s="241">
        <f>ROUND(E214*P214,2)</f>
        <v>0</v>
      </c>
      <c r="R214" s="243" t="s">
        <v>359</v>
      </c>
      <c r="S214" s="243" t="s">
        <v>197</v>
      </c>
      <c r="T214" s="244" t="s">
        <v>197</v>
      </c>
      <c r="U214" s="225">
        <v>0.214</v>
      </c>
      <c r="V214" s="225">
        <f>ROUND(E214*U214,2)</f>
        <v>7.41</v>
      </c>
      <c r="W214" s="225"/>
      <c r="X214" s="225" t="s">
        <v>143</v>
      </c>
      <c r="Y214" s="225" t="s">
        <v>144</v>
      </c>
      <c r="Z214" s="215"/>
      <c r="AA214" s="215"/>
      <c r="AB214" s="215"/>
      <c r="AC214" s="215"/>
      <c r="AD214" s="215"/>
      <c r="AE214" s="215"/>
      <c r="AF214" s="215"/>
      <c r="AG214" s="215" t="s">
        <v>145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2" x14ac:dyDescent="0.25">
      <c r="A215" s="222"/>
      <c r="B215" s="223"/>
      <c r="C215" s="253" t="s">
        <v>360</v>
      </c>
      <c r="D215" s="226"/>
      <c r="E215" s="227">
        <v>18.835999999999999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5"/>
      <c r="AA215" s="215"/>
      <c r="AB215" s="215"/>
      <c r="AC215" s="215"/>
      <c r="AD215" s="215"/>
      <c r="AE215" s="215"/>
      <c r="AF215" s="215"/>
      <c r="AG215" s="215" t="s">
        <v>147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5">
      <c r="A216" s="222"/>
      <c r="B216" s="223"/>
      <c r="C216" s="253" t="s">
        <v>179</v>
      </c>
      <c r="D216" s="226"/>
      <c r="E216" s="227">
        <v>5.16</v>
      </c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147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5">
      <c r="A217" s="222"/>
      <c r="B217" s="223"/>
      <c r="C217" s="253" t="s">
        <v>361</v>
      </c>
      <c r="D217" s="226"/>
      <c r="E217" s="227">
        <v>3.76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147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3" x14ac:dyDescent="0.25">
      <c r="A218" s="222"/>
      <c r="B218" s="223"/>
      <c r="C218" s="253" t="s">
        <v>362</v>
      </c>
      <c r="D218" s="226"/>
      <c r="E218" s="227">
        <v>0.89</v>
      </c>
      <c r="F218" s="225"/>
      <c r="G218" s="225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5"/>
      <c r="AA218" s="215"/>
      <c r="AB218" s="215"/>
      <c r="AC218" s="215"/>
      <c r="AD218" s="215"/>
      <c r="AE218" s="215"/>
      <c r="AF218" s="215"/>
      <c r="AG218" s="215" t="s">
        <v>147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3" x14ac:dyDescent="0.25">
      <c r="A219" s="222"/>
      <c r="B219" s="223"/>
      <c r="C219" s="253" t="s">
        <v>363</v>
      </c>
      <c r="D219" s="226"/>
      <c r="E219" s="227">
        <v>1.016</v>
      </c>
      <c r="F219" s="225"/>
      <c r="G219" s="22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5"/>
      <c r="AA219" s="215"/>
      <c r="AB219" s="215"/>
      <c r="AC219" s="215"/>
      <c r="AD219" s="215"/>
      <c r="AE219" s="215"/>
      <c r="AF219" s="215"/>
      <c r="AG219" s="215" t="s">
        <v>147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3" x14ac:dyDescent="0.25">
      <c r="A220" s="222"/>
      <c r="B220" s="223"/>
      <c r="C220" s="253" t="s">
        <v>364</v>
      </c>
      <c r="D220" s="226"/>
      <c r="E220" s="227">
        <v>4.96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147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2" x14ac:dyDescent="0.25">
      <c r="A221" s="222"/>
      <c r="B221" s="223"/>
      <c r="C221" s="254"/>
      <c r="D221" s="245"/>
      <c r="E221" s="245"/>
      <c r="F221" s="245"/>
      <c r="G221" s="24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25"/>
      <c r="Z221" s="215"/>
      <c r="AA221" s="215"/>
      <c r="AB221" s="215"/>
      <c r="AC221" s="215"/>
      <c r="AD221" s="215"/>
      <c r="AE221" s="215"/>
      <c r="AF221" s="215"/>
      <c r="AG221" s="215" t="s">
        <v>165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ht="40.799999999999997" outlineLevel="1" x14ac:dyDescent="0.25">
      <c r="A222" s="238">
        <v>42</v>
      </c>
      <c r="B222" s="239" t="s">
        <v>365</v>
      </c>
      <c r="C222" s="252" t="s">
        <v>366</v>
      </c>
      <c r="D222" s="240" t="s">
        <v>173</v>
      </c>
      <c r="E222" s="241">
        <v>63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1">
        <v>4.0000000000000003E-5</v>
      </c>
      <c r="O222" s="241">
        <f>ROUND(E222*N222,2)</f>
        <v>0</v>
      </c>
      <c r="P222" s="241">
        <v>0</v>
      </c>
      <c r="Q222" s="241">
        <f>ROUND(E222*P222,2)</f>
        <v>0</v>
      </c>
      <c r="R222" s="243" t="s">
        <v>205</v>
      </c>
      <c r="S222" s="243" t="s">
        <v>197</v>
      </c>
      <c r="T222" s="244" t="s">
        <v>197</v>
      </c>
      <c r="U222" s="225">
        <v>0.308</v>
      </c>
      <c r="V222" s="225">
        <f>ROUND(E222*U222,2)</f>
        <v>19.399999999999999</v>
      </c>
      <c r="W222" s="225"/>
      <c r="X222" s="225" t="s">
        <v>143</v>
      </c>
      <c r="Y222" s="225" t="s">
        <v>144</v>
      </c>
      <c r="Z222" s="215"/>
      <c r="AA222" s="215"/>
      <c r="AB222" s="215"/>
      <c r="AC222" s="215"/>
      <c r="AD222" s="215"/>
      <c r="AE222" s="215"/>
      <c r="AF222" s="215"/>
      <c r="AG222" s="215" t="s">
        <v>145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2" x14ac:dyDescent="0.25">
      <c r="A223" s="222"/>
      <c r="B223" s="223"/>
      <c r="C223" s="253" t="s">
        <v>367</v>
      </c>
      <c r="D223" s="226"/>
      <c r="E223" s="227">
        <v>28.35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147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3" x14ac:dyDescent="0.25">
      <c r="A224" s="222"/>
      <c r="B224" s="223"/>
      <c r="C224" s="253" t="s">
        <v>368</v>
      </c>
      <c r="D224" s="226"/>
      <c r="E224" s="227">
        <v>34.65</v>
      </c>
      <c r="F224" s="225"/>
      <c r="G224" s="225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5"/>
      <c r="AA224" s="215"/>
      <c r="AB224" s="215"/>
      <c r="AC224" s="215"/>
      <c r="AD224" s="215"/>
      <c r="AE224" s="215"/>
      <c r="AF224" s="215"/>
      <c r="AG224" s="215" t="s">
        <v>147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5">
      <c r="A225" s="222"/>
      <c r="B225" s="223"/>
      <c r="C225" s="254"/>
      <c r="D225" s="245"/>
      <c r="E225" s="245"/>
      <c r="F225" s="245"/>
      <c r="G225" s="24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165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x14ac:dyDescent="0.25">
      <c r="A226" s="231" t="s">
        <v>137</v>
      </c>
      <c r="B226" s="232" t="s">
        <v>81</v>
      </c>
      <c r="C226" s="251" t="s">
        <v>82</v>
      </c>
      <c r="D226" s="233"/>
      <c r="E226" s="234"/>
      <c r="F226" s="235"/>
      <c r="G226" s="235">
        <f>SUMIF(AG227:AG355,"&lt;&gt;NOR",G227:G355)</f>
        <v>0</v>
      </c>
      <c r="H226" s="235"/>
      <c r="I226" s="235">
        <f>SUM(I227:I355)</f>
        <v>0</v>
      </c>
      <c r="J226" s="235"/>
      <c r="K226" s="235">
        <f>SUM(K227:K355)</f>
        <v>0</v>
      </c>
      <c r="L226" s="235"/>
      <c r="M226" s="235">
        <f>SUM(M227:M355)</f>
        <v>0</v>
      </c>
      <c r="N226" s="234"/>
      <c r="O226" s="234">
        <f>SUM(O227:O355)</f>
        <v>0.03</v>
      </c>
      <c r="P226" s="234"/>
      <c r="Q226" s="234">
        <f>SUM(Q227:Q355)</f>
        <v>12.59</v>
      </c>
      <c r="R226" s="235"/>
      <c r="S226" s="235"/>
      <c r="T226" s="236"/>
      <c r="U226" s="230"/>
      <c r="V226" s="230">
        <f>SUM(V227:V355)</f>
        <v>94.35</v>
      </c>
      <c r="W226" s="230"/>
      <c r="X226" s="230"/>
      <c r="Y226" s="230"/>
      <c r="AG226" t="s">
        <v>138</v>
      </c>
    </row>
    <row r="227" spans="1:60" outlineLevel="1" x14ac:dyDescent="0.25">
      <c r="A227" s="238">
        <v>43</v>
      </c>
      <c r="B227" s="239" t="s">
        <v>369</v>
      </c>
      <c r="C227" s="252" t="s">
        <v>370</v>
      </c>
      <c r="D227" s="240" t="s">
        <v>173</v>
      </c>
      <c r="E227" s="241">
        <v>10.9815</v>
      </c>
      <c r="F227" s="242"/>
      <c r="G227" s="243">
        <f>ROUND(E227*F227,2)</f>
        <v>0</v>
      </c>
      <c r="H227" s="242"/>
      <c r="I227" s="243">
        <f>ROUND(E227*H227,2)</f>
        <v>0</v>
      </c>
      <c r="J227" s="242"/>
      <c r="K227" s="243">
        <f>ROUND(E227*J227,2)</f>
        <v>0</v>
      </c>
      <c r="L227" s="243">
        <v>21</v>
      </c>
      <c r="M227" s="243">
        <f>G227*(1+L227/100)</f>
        <v>0</v>
      </c>
      <c r="N227" s="241">
        <v>6.7000000000000002E-4</v>
      </c>
      <c r="O227" s="241">
        <f>ROUND(E227*N227,2)</f>
        <v>0.01</v>
      </c>
      <c r="P227" s="241">
        <v>0.154</v>
      </c>
      <c r="Q227" s="241">
        <f>ROUND(E227*P227,2)</f>
        <v>1.69</v>
      </c>
      <c r="R227" s="243" t="s">
        <v>371</v>
      </c>
      <c r="S227" s="243" t="s">
        <v>197</v>
      </c>
      <c r="T227" s="244" t="s">
        <v>197</v>
      </c>
      <c r="U227" s="225">
        <v>0.21</v>
      </c>
      <c r="V227" s="225">
        <f>ROUND(E227*U227,2)</f>
        <v>2.31</v>
      </c>
      <c r="W227" s="225"/>
      <c r="X227" s="225" t="s">
        <v>143</v>
      </c>
      <c r="Y227" s="225" t="s">
        <v>144</v>
      </c>
      <c r="Z227" s="215"/>
      <c r="AA227" s="215"/>
      <c r="AB227" s="215"/>
      <c r="AC227" s="215"/>
      <c r="AD227" s="215"/>
      <c r="AE227" s="215"/>
      <c r="AF227" s="215"/>
      <c r="AG227" s="215" t="s">
        <v>145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ht="21" outlineLevel="2" x14ac:dyDescent="0.25">
      <c r="A228" s="222"/>
      <c r="B228" s="223"/>
      <c r="C228" s="255" t="s">
        <v>372</v>
      </c>
      <c r="D228" s="246"/>
      <c r="E228" s="246"/>
      <c r="F228" s="246"/>
      <c r="G228" s="246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5"/>
      <c r="AA228" s="215"/>
      <c r="AB228" s="215"/>
      <c r="AC228" s="215"/>
      <c r="AD228" s="215"/>
      <c r="AE228" s="215"/>
      <c r="AF228" s="215"/>
      <c r="AG228" s="215" t="s">
        <v>199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49" t="str">
        <f>C228</f>
        <v>nebo vybourání otvorů průřezové plochy přes 4 m2 v příčkách, včetně pomocného lešení o výšce podlahy do 1900 mm a pro zatížení do 1,5 kPa  (150 kg/m2),</v>
      </c>
      <c r="BB228" s="215"/>
      <c r="BC228" s="215"/>
      <c r="BD228" s="215"/>
      <c r="BE228" s="215"/>
      <c r="BF228" s="215"/>
      <c r="BG228" s="215"/>
      <c r="BH228" s="215"/>
    </row>
    <row r="229" spans="1:60" outlineLevel="2" x14ac:dyDescent="0.25">
      <c r="A229" s="222"/>
      <c r="B229" s="223"/>
      <c r="C229" s="253" t="s">
        <v>373</v>
      </c>
      <c r="D229" s="226"/>
      <c r="E229" s="227"/>
      <c r="F229" s="225"/>
      <c r="G229" s="225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5"/>
      <c r="AA229" s="215"/>
      <c r="AB229" s="215"/>
      <c r="AC229" s="215"/>
      <c r="AD229" s="215"/>
      <c r="AE229" s="215"/>
      <c r="AF229" s="215"/>
      <c r="AG229" s="215" t="s">
        <v>147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3" x14ac:dyDescent="0.25">
      <c r="A230" s="222"/>
      <c r="B230" s="223"/>
      <c r="C230" s="253" t="s">
        <v>374</v>
      </c>
      <c r="D230" s="226"/>
      <c r="E230" s="227">
        <v>0.99750000000000005</v>
      </c>
      <c r="F230" s="225"/>
      <c r="G230" s="225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5"/>
      <c r="AA230" s="215"/>
      <c r="AB230" s="215"/>
      <c r="AC230" s="215"/>
      <c r="AD230" s="215"/>
      <c r="AE230" s="215"/>
      <c r="AF230" s="215"/>
      <c r="AG230" s="215" t="s">
        <v>147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3" x14ac:dyDescent="0.25">
      <c r="A231" s="222"/>
      <c r="B231" s="223"/>
      <c r="C231" s="253" t="s">
        <v>375</v>
      </c>
      <c r="D231" s="226"/>
      <c r="E231" s="227">
        <v>5.0359999999999996</v>
      </c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147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3" x14ac:dyDescent="0.25">
      <c r="A232" s="222"/>
      <c r="B232" s="223"/>
      <c r="C232" s="253" t="s">
        <v>376</v>
      </c>
      <c r="D232" s="226"/>
      <c r="E232" s="227">
        <v>4.9480000000000004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5"/>
      <c r="AA232" s="215"/>
      <c r="AB232" s="215"/>
      <c r="AC232" s="215"/>
      <c r="AD232" s="215"/>
      <c r="AE232" s="215"/>
      <c r="AF232" s="215"/>
      <c r="AG232" s="215" t="s">
        <v>147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2" x14ac:dyDescent="0.25">
      <c r="A233" s="222"/>
      <c r="B233" s="223"/>
      <c r="C233" s="254"/>
      <c r="D233" s="245"/>
      <c r="E233" s="245"/>
      <c r="F233" s="245"/>
      <c r="G233" s="24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165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5">
      <c r="A234" s="238">
        <v>44</v>
      </c>
      <c r="B234" s="239" t="s">
        <v>377</v>
      </c>
      <c r="C234" s="252" t="s">
        <v>378</v>
      </c>
      <c r="D234" s="240" t="s">
        <v>173</v>
      </c>
      <c r="E234" s="241">
        <v>1.71</v>
      </c>
      <c r="F234" s="242"/>
      <c r="G234" s="243">
        <f>ROUND(E234*F234,2)</f>
        <v>0</v>
      </c>
      <c r="H234" s="242"/>
      <c r="I234" s="243">
        <f>ROUND(E234*H234,2)</f>
        <v>0</v>
      </c>
      <c r="J234" s="242"/>
      <c r="K234" s="243">
        <f>ROUND(E234*J234,2)</f>
        <v>0</v>
      </c>
      <c r="L234" s="243">
        <v>21</v>
      </c>
      <c r="M234" s="243">
        <f>G234*(1+L234/100)</f>
        <v>0</v>
      </c>
      <c r="N234" s="241">
        <v>6.7000000000000002E-4</v>
      </c>
      <c r="O234" s="241">
        <f>ROUND(E234*N234,2)</f>
        <v>0</v>
      </c>
      <c r="P234" s="241">
        <v>5.5E-2</v>
      </c>
      <c r="Q234" s="241">
        <f>ROUND(E234*P234,2)</f>
        <v>0.09</v>
      </c>
      <c r="R234" s="243" t="s">
        <v>371</v>
      </c>
      <c r="S234" s="243" t="s">
        <v>197</v>
      </c>
      <c r="T234" s="244" t="s">
        <v>197</v>
      </c>
      <c r="U234" s="225">
        <v>0.38100000000000001</v>
      </c>
      <c r="V234" s="225">
        <f>ROUND(E234*U234,2)</f>
        <v>0.65</v>
      </c>
      <c r="W234" s="225"/>
      <c r="X234" s="225" t="s">
        <v>143</v>
      </c>
      <c r="Y234" s="225" t="s">
        <v>144</v>
      </c>
      <c r="Z234" s="215"/>
      <c r="AA234" s="215"/>
      <c r="AB234" s="215"/>
      <c r="AC234" s="215"/>
      <c r="AD234" s="215"/>
      <c r="AE234" s="215"/>
      <c r="AF234" s="215"/>
      <c r="AG234" s="215" t="s">
        <v>145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2" x14ac:dyDescent="0.25">
      <c r="A235" s="222"/>
      <c r="B235" s="223"/>
      <c r="C235" s="255" t="s">
        <v>379</v>
      </c>
      <c r="D235" s="246"/>
      <c r="E235" s="246"/>
      <c r="F235" s="246"/>
      <c r="G235" s="246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5"/>
      <c r="AA235" s="215"/>
      <c r="AB235" s="215"/>
      <c r="AC235" s="215"/>
      <c r="AD235" s="215"/>
      <c r="AE235" s="215"/>
      <c r="AF235" s="215"/>
      <c r="AG235" s="215" t="s">
        <v>199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49" t="str">
        <f>C235</f>
        <v>nebo vybourání otvorů jakýchkoliv rozměrů, včetně pomocného lešení o výšce podlahy do 1900 mm a pro zatížení do 1,5 kPa  (150 kg/m2),</v>
      </c>
      <c r="BB235" s="215"/>
      <c r="BC235" s="215"/>
      <c r="BD235" s="215"/>
      <c r="BE235" s="215"/>
      <c r="BF235" s="215"/>
      <c r="BG235" s="215"/>
      <c r="BH235" s="215"/>
    </row>
    <row r="236" spans="1:60" outlineLevel="2" x14ac:dyDescent="0.25">
      <c r="A236" s="222"/>
      <c r="B236" s="223"/>
      <c r="C236" s="253" t="s">
        <v>380</v>
      </c>
      <c r="D236" s="226"/>
      <c r="E236" s="227">
        <v>0.56999999999999995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5"/>
      <c r="AA236" s="215"/>
      <c r="AB236" s="215"/>
      <c r="AC236" s="215"/>
      <c r="AD236" s="215"/>
      <c r="AE236" s="215"/>
      <c r="AF236" s="215"/>
      <c r="AG236" s="215" t="s">
        <v>147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3" x14ac:dyDescent="0.25">
      <c r="A237" s="222"/>
      <c r="B237" s="223"/>
      <c r="C237" s="253" t="s">
        <v>381</v>
      </c>
      <c r="D237" s="226"/>
      <c r="E237" s="227">
        <v>1.1399999999999999</v>
      </c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5"/>
      <c r="AA237" s="215"/>
      <c r="AB237" s="215"/>
      <c r="AC237" s="215"/>
      <c r="AD237" s="215"/>
      <c r="AE237" s="215"/>
      <c r="AF237" s="215"/>
      <c r="AG237" s="215" t="s">
        <v>147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2" x14ac:dyDescent="0.25">
      <c r="A238" s="222"/>
      <c r="B238" s="223"/>
      <c r="C238" s="254"/>
      <c r="D238" s="245"/>
      <c r="E238" s="245"/>
      <c r="F238" s="245"/>
      <c r="G238" s="24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165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ht="20.399999999999999" outlineLevel="1" x14ac:dyDescent="0.25">
      <c r="A239" s="238">
        <v>45</v>
      </c>
      <c r="B239" s="239" t="s">
        <v>382</v>
      </c>
      <c r="C239" s="252" t="s">
        <v>383</v>
      </c>
      <c r="D239" s="240" t="s">
        <v>204</v>
      </c>
      <c r="E239" s="241">
        <v>0.03</v>
      </c>
      <c r="F239" s="242"/>
      <c r="G239" s="243">
        <f>ROUND(E239*F239,2)</f>
        <v>0</v>
      </c>
      <c r="H239" s="242"/>
      <c r="I239" s="243">
        <f>ROUND(E239*H239,2)</f>
        <v>0</v>
      </c>
      <c r="J239" s="242"/>
      <c r="K239" s="243">
        <f>ROUND(E239*J239,2)</f>
        <v>0</v>
      </c>
      <c r="L239" s="243">
        <v>21</v>
      </c>
      <c r="M239" s="243">
        <f>G239*(1+L239/100)</f>
        <v>0</v>
      </c>
      <c r="N239" s="241">
        <v>7.596E-2</v>
      </c>
      <c r="O239" s="241">
        <f>ROUND(E239*N239,2)</f>
        <v>0</v>
      </c>
      <c r="P239" s="241">
        <v>1.244</v>
      </c>
      <c r="Q239" s="241">
        <f>ROUND(E239*P239,2)</f>
        <v>0.04</v>
      </c>
      <c r="R239" s="243" t="s">
        <v>371</v>
      </c>
      <c r="S239" s="243" t="s">
        <v>197</v>
      </c>
      <c r="T239" s="244" t="s">
        <v>197</v>
      </c>
      <c r="U239" s="225">
        <v>33.56</v>
      </c>
      <c r="V239" s="225">
        <f>ROUND(E239*U239,2)</f>
        <v>1.01</v>
      </c>
      <c r="W239" s="225"/>
      <c r="X239" s="225" t="s">
        <v>143</v>
      </c>
      <c r="Y239" s="225" t="s">
        <v>144</v>
      </c>
      <c r="Z239" s="215"/>
      <c r="AA239" s="215"/>
      <c r="AB239" s="215"/>
      <c r="AC239" s="215"/>
      <c r="AD239" s="215"/>
      <c r="AE239" s="215"/>
      <c r="AF239" s="215"/>
      <c r="AG239" s="215" t="s">
        <v>145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2" x14ac:dyDescent="0.25">
      <c r="A240" s="222"/>
      <c r="B240" s="223"/>
      <c r="C240" s="255" t="s">
        <v>384</v>
      </c>
      <c r="D240" s="246"/>
      <c r="E240" s="246"/>
      <c r="F240" s="246"/>
      <c r="G240" s="246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5"/>
      <c r="AA240" s="215"/>
      <c r="AB240" s="215"/>
      <c r="AC240" s="215"/>
      <c r="AD240" s="215"/>
      <c r="AE240" s="215"/>
      <c r="AF240" s="215"/>
      <c r="AG240" s="215" t="s">
        <v>199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5">
      <c r="A241" s="222"/>
      <c r="B241" s="223"/>
      <c r="C241" s="253" t="s">
        <v>385</v>
      </c>
      <c r="D241" s="226"/>
      <c r="E241" s="227">
        <v>0.03</v>
      </c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147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2" x14ac:dyDescent="0.25">
      <c r="A242" s="222"/>
      <c r="B242" s="223"/>
      <c r="C242" s="254"/>
      <c r="D242" s="245"/>
      <c r="E242" s="245"/>
      <c r="F242" s="245"/>
      <c r="G242" s="24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25"/>
      <c r="Z242" s="215"/>
      <c r="AA242" s="215"/>
      <c r="AB242" s="215"/>
      <c r="AC242" s="215"/>
      <c r="AD242" s="215"/>
      <c r="AE242" s="215"/>
      <c r="AF242" s="215"/>
      <c r="AG242" s="215" t="s">
        <v>165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5">
      <c r="A243" s="238">
        <v>46</v>
      </c>
      <c r="B243" s="239" t="s">
        <v>386</v>
      </c>
      <c r="C243" s="252" t="s">
        <v>387</v>
      </c>
      <c r="D243" s="240" t="s">
        <v>173</v>
      </c>
      <c r="E243" s="241">
        <v>7.8220999999999998</v>
      </c>
      <c r="F243" s="242"/>
      <c r="G243" s="243">
        <f>ROUND(E243*F243,2)</f>
        <v>0</v>
      </c>
      <c r="H243" s="242"/>
      <c r="I243" s="243">
        <f>ROUND(E243*H243,2)</f>
        <v>0</v>
      </c>
      <c r="J243" s="242"/>
      <c r="K243" s="243">
        <f>ROUND(E243*J243,2)</f>
        <v>0</v>
      </c>
      <c r="L243" s="243">
        <v>21</v>
      </c>
      <c r="M243" s="243">
        <f>G243*(1+L243/100)</f>
        <v>0</v>
      </c>
      <c r="N243" s="241">
        <v>0</v>
      </c>
      <c r="O243" s="241">
        <f>ROUND(E243*N243,2)</f>
        <v>0</v>
      </c>
      <c r="P243" s="241">
        <v>7.5600000000000001E-2</v>
      </c>
      <c r="Q243" s="241">
        <f>ROUND(E243*P243,2)</f>
        <v>0.59</v>
      </c>
      <c r="R243" s="243" t="s">
        <v>371</v>
      </c>
      <c r="S243" s="243" t="s">
        <v>197</v>
      </c>
      <c r="T243" s="244" t="s">
        <v>197</v>
      </c>
      <c r="U243" s="225">
        <v>0.1</v>
      </c>
      <c r="V243" s="225">
        <f>ROUND(E243*U243,2)</f>
        <v>0.78</v>
      </c>
      <c r="W243" s="225"/>
      <c r="X243" s="225" t="s">
        <v>143</v>
      </c>
      <c r="Y243" s="225" t="s">
        <v>144</v>
      </c>
      <c r="Z243" s="215"/>
      <c r="AA243" s="215"/>
      <c r="AB243" s="215"/>
      <c r="AC243" s="215"/>
      <c r="AD243" s="215"/>
      <c r="AE243" s="215"/>
      <c r="AF243" s="215"/>
      <c r="AG243" s="215" t="s">
        <v>145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2" x14ac:dyDescent="0.25">
      <c r="A244" s="222"/>
      <c r="B244" s="223"/>
      <c r="C244" s="253" t="s">
        <v>388</v>
      </c>
      <c r="D244" s="226"/>
      <c r="E244" s="227"/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5"/>
      <c r="AA244" s="215"/>
      <c r="AB244" s="215"/>
      <c r="AC244" s="215"/>
      <c r="AD244" s="215"/>
      <c r="AE244" s="215"/>
      <c r="AF244" s="215"/>
      <c r="AG244" s="215" t="s">
        <v>147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5">
      <c r="A245" s="222"/>
      <c r="B245" s="223"/>
      <c r="C245" s="253" t="s">
        <v>389</v>
      </c>
      <c r="D245" s="226"/>
      <c r="E245" s="227">
        <v>4.0095000000000001</v>
      </c>
      <c r="F245" s="225"/>
      <c r="G245" s="225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5"/>
      <c r="AA245" s="215"/>
      <c r="AB245" s="215"/>
      <c r="AC245" s="215"/>
      <c r="AD245" s="215"/>
      <c r="AE245" s="215"/>
      <c r="AF245" s="215"/>
      <c r="AG245" s="215" t="s">
        <v>147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3" x14ac:dyDescent="0.25">
      <c r="A246" s="222"/>
      <c r="B246" s="223"/>
      <c r="C246" s="253" t="s">
        <v>390</v>
      </c>
      <c r="D246" s="226"/>
      <c r="E246" s="227">
        <v>2.7959999999999998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5"/>
      <c r="AA246" s="215"/>
      <c r="AB246" s="215"/>
      <c r="AC246" s="215"/>
      <c r="AD246" s="215"/>
      <c r="AE246" s="215"/>
      <c r="AF246" s="215"/>
      <c r="AG246" s="215" t="s">
        <v>147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3" x14ac:dyDescent="0.25">
      <c r="A247" s="222"/>
      <c r="B247" s="223"/>
      <c r="C247" s="253" t="s">
        <v>391</v>
      </c>
      <c r="D247" s="226"/>
      <c r="E247" s="227">
        <v>1.0165999999999999</v>
      </c>
      <c r="F247" s="225"/>
      <c r="G247" s="225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25"/>
      <c r="Z247" s="215"/>
      <c r="AA247" s="215"/>
      <c r="AB247" s="215"/>
      <c r="AC247" s="215"/>
      <c r="AD247" s="215"/>
      <c r="AE247" s="215"/>
      <c r="AF247" s="215"/>
      <c r="AG247" s="215" t="s">
        <v>147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5">
      <c r="A248" s="222"/>
      <c r="B248" s="223"/>
      <c r="C248" s="254"/>
      <c r="D248" s="245"/>
      <c r="E248" s="245"/>
      <c r="F248" s="245"/>
      <c r="G248" s="24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5"/>
      <c r="AA248" s="215"/>
      <c r="AB248" s="215"/>
      <c r="AC248" s="215"/>
      <c r="AD248" s="215"/>
      <c r="AE248" s="215"/>
      <c r="AF248" s="215"/>
      <c r="AG248" s="215" t="s">
        <v>165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38">
        <v>47</v>
      </c>
      <c r="B249" s="239" t="s">
        <v>392</v>
      </c>
      <c r="C249" s="252" t="s">
        <v>393</v>
      </c>
      <c r="D249" s="240" t="s">
        <v>173</v>
      </c>
      <c r="E249" s="241">
        <v>1.9905999999999999</v>
      </c>
      <c r="F249" s="242"/>
      <c r="G249" s="243">
        <f>ROUND(E249*F249,2)</f>
        <v>0</v>
      </c>
      <c r="H249" s="242"/>
      <c r="I249" s="243">
        <f>ROUND(E249*H249,2)</f>
        <v>0</v>
      </c>
      <c r="J249" s="242"/>
      <c r="K249" s="243">
        <f>ROUND(E249*J249,2)</f>
        <v>0</v>
      </c>
      <c r="L249" s="243">
        <v>21</v>
      </c>
      <c r="M249" s="243">
        <f>G249*(1+L249/100)</f>
        <v>0</v>
      </c>
      <c r="N249" s="241">
        <v>0</v>
      </c>
      <c r="O249" s="241">
        <f>ROUND(E249*N249,2)</f>
        <v>0</v>
      </c>
      <c r="P249" s="241">
        <v>0.02</v>
      </c>
      <c r="Q249" s="241">
        <f>ROUND(E249*P249,2)</f>
        <v>0.04</v>
      </c>
      <c r="R249" s="243" t="s">
        <v>371</v>
      </c>
      <c r="S249" s="243" t="s">
        <v>197</v>
      </c>
      <c r="T249" s="244" t="s">
        <v>197</v>
      </c>
      <c r="U249" s="225">
        <v>0.24</v>
      </c>
      <c r="V249" s="225">
        <f>ROUND(E249*U249,2)</f>
        <v>0.48</v>
      </c>
      <c r="W249" s="225"/>
      <c r="X249" s="225" t="s">
        <v>143</v>
      </c>
      <c r="Y249" s="225" t="s">
        <v>144</v>
      </c>
      <c r="Z249" s="215"/>
      <c r="AA249" s="215"/>
      <c r="AB249" s="215"/>
      <c r="AC249" s="215"/>
      <c r="AD249" s="215"/>
      <c r="AE249" s="215"/>
      <c r="AF249" s="215"/>
      <c r="AG249" s="215" t="s">
        <v>145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5">
      <c r="A250" s="222"/>
      <c r="B250" s="223"/>
      <c r="C250" s="255" t="s">
        <v>394</v>
      </c>
      <c r="D250" s="246"/>
      <c r="E250" s="246"/>
      <c r="F250" s="246"/>
      <c r="G250" s="246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5"/>
      <c r="AA250" s="215"/>
      <c r="AB250" s="215"/>
      <c r="AC250" s="215"/>
      <c r="AD250" s="215"/>
      <c r="AE250" s="215"/>
      <c r="AF250" s="215"/>
      <c r="AG250" s="215" t="s">
        <v>199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2" x14ac:dyDescent="0.25">
      <c r="A251" s="222"/>
      <c r="B251" s="223"/>
      <c r="C251" s="253" t="s">
        <v>391</v>
      </c>
      <c r="D251" s="226"/>
      <c r="E251" s="227">
        <v>1.0165999999999999</v>
      </c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5"/>
      <c r="AA251" s="215"/>
      <c r="AB251" s="215"/>
      <c r="AC251" s="215"/>
      <c r="AD251" s="215"/>
      <c r="AE251" s="215"/>
      <c r="AF251" s="215"/>
      <c r="AG251" s="215" t="s">
        <v>147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3" x14ac:dyDescent="0.25">
      <c r="A252" s="222"/>
      <c r="B252" s="223"/>
      <c r="C252" s="253" t="s">
        <v>395</v>
      </c>
      <c r="D252" s="226"/>
      <c r="E252" s="227">
        <v>0.97399999999999998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147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2" x14ac:dyDescent="0.25">
      <c r="A253" s="222"/>
      <c r="B253" s="223"/>
      <c r="C253" s="254"/>
      <c r="D253" s="245"/>
      <c r="E253" s="245"/>
      <c r="F253" s="245"/>
      <c r="G253" s="245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25"/>
      <c r="Z253" s="215"/>
      <c r="AA253" s="215"/>
      <c r="AB253" s="215"/>
      <c r="AC253" s="215"/>
      <c r="AD253" s="215"/>
      <c r="AE253" s="215"/>
      <c r="AF253" s="215"/>
      <c r="AG253" s="215" t="s">
        <v>165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5">
      <c r="A254" s="238">
        <v>48</v>
      </c>
      <c r="B254" s="239" t="s">
        <v>396</v>
      </c>
      <c r="C254" s="252" t="s">
        <v>397</v>
      </c>
      <c r="D254" s="240" t="s">
        <v>173</v>
      </c>
      <c r="E254" s="241">
        <v>17.4712</v>
      </c>
      <c r="F254" s="242"/>
      <c r="G254" s="243">
        <f>ROUND(E254*F254,2)</f>
        <v>0</v>
      </c>
      <c r="H254" s="242"/>
      <c r="I254" s="243">
        <f>ROUND(E254*H254,2)</f>
        <v>0</v>
      </c>
      <c r="J254" s="242"/>
      <c r="K254" s="243">
        <f>ROUND(E254*J254,2)</f>
        <v>0</v>
      </c>
      <c r="L254" s="243">
        <v>21</v>
      </c>
      <c r="M254" s="243">
        <f>G254*(1+L254/100)</f>
        <v>0</v>
      </c>
      <c r="N254" s="241">
        <v>0</v>
      </c>
      <c r="O254" s="241">
        <f>ROUND(E254*N254,2)</f>
        <v>0</v>
      </c>
      <c r="P254" s="241">
        <v>0.02</v>
      </c>
      <c r="Q254" s="241">
        <f>ROUND(E254*P254,2)</f>
        <v>0.35</v>
      </c>
      <c r="R254" s="243" t="s">
        <v>371</v>
      </c>
      <c r="S254" s="243" t="s">
        <v>197</v>
      </c>
      <c r="T254" s="244" t="s">
        <v>197</v>
      </c>
      <c r="U254" s="225">
        <v>0.14699999999999999</v>
      </c>
      <c r="V254" s="225">
        <f>ROUND(E254*U254,2)</f>
        <v>2.57</v>
      </c>
      <c r="W254" s="225"/>
      <c r="X254" s="225" t="s">
        <v>143</v>
      </c>
      <c r="Y254" s="225" t="s">
        <v>144</v>
      </c>
      <c r="Z254" s="215"/>
      <c r="AA254" s="215"/>
      <c r="AB254" s="215"/>
      <c r="AC254" s="215"/>
      <c r="AD254" s="215"/>
      <c r="AE254" s="215"/>
      <c r="AF254" s="215"/>
      <c r="AG254" s="215" t="s">
        <v>145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5">
      <c r="A255" s="222"/>
      <c r="B255" s="223"/>
      <c r="C255" s="255" t="s">
        <v>394</v>
      </c>
      <c r="D255" s="246"/>
      <c r="E255" s="246"/>
      <c r="F255" s="246"/>
      <c r="G255" s="246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199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2" x14ac:dyDescent="0.25">
      <c r="A256" s="222"/>
      <c r="B256" s="223"/>
      <c r="C256" s="253" t="s">
        <v>398</v>
      </c>
      <c r="D256" s="226"/>
      <c r="E256" s="227">
        <v>3.9089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5"/>
      <c r="AA256" s="215"/>
      <c r="AB256" s="215"/>
      <c r="AC256" s="215"/>
      <c r="AD256" s="215"/>
      <c r="AE256" s="215"/>
      <c r="AF256" s="215"/>
      <c r="AG256" s="215" t="s">
        <v>147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3" x14ac:dyDescent="0.25">
      <c r="A257" s="222"/>
      <c r="B257" s="223"/>
      <c r="C257" s="253" t="s">
        <v>399</v>
      </c>
      <c r="D257" s="226"/>
      <c r="E257" s="227">
        <v>2.7404999999999999</v>
      </c>
      <c r="F257" s="225"/>
      <c r="G257" s="225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5"/>
      <c r="AA257" s="215"/>
      <c r="AB257" s="215"/>
      <c r="AC257" s="215"/>
      <c r="AD257" s="215"/>
      <c r="AE257" s="215"/>
      <c r="AF257" s="215"/>
      <c r="AG257" s="215" t="s">
        <v>147</v>
      </c>
      <c r="AH257" s="215">
        <v>0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3" x14ac:dyDescent="0.25">
      <c r="A258" s="222"/>
      <c r="B258" s="223"/>
      <c r="C258" s="253" t="s">
        <v>400</v>
      </c>
      <c r="D258" s="226"/>
      <c r="E258" s="227">
        <v>2.1488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5"/>
      <c r="AA258" s="215"/>
      <c r="AB258" s="215"/>
      <c r="AC258" s="215"/>
      <c r="AD258" s="215"/>
      <c r="AE258" s="215"/>
      <c r="AF258" s="215"/>
      <c r="AG258" s="215" t="s">
        <v>147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3" x14ac:dyDescent="0.25">
      <c r="A259" s="222"/>
      <c r="B259" s="223"/>
      <c r="C259" s="253" t="s">
        <v>389</v>
      </c>
      <c r="D259" s="226"/>
      <c r="E259" s="227">
        <v>4.0095000000000001</v>
      </c>
      <c r="F259" s="225"/>
      <c r="G259" s="225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25"/>
      <c r="Z259" s="215"/>
      <c r="AA259" s="215"/>
      <c r="AB259" s="215"/>
      <c r="AC259" s="215"/>
      <c r="AD259" s="215"/>
      <c r="AE259" s="215"/>
      <c r="AF259" s="215"/>
      <c r="AG259" s="215" t="s">
        <v>147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3" x14ac:dyDescent="0.25">
      <c r="A260" s="222"/>
      <c r="B260" s="223"/>
      <c r="C260" s="253" t="s">
        <v>390</v>
      </c>
      <c r="D260" s="226"/>
      <c r="E260" s="227">
        <v>2.7959999999999998</v>
      </c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5"/>
      <c r="AA260" s="215"/>
      <c r="AB260" s="215"/>
      <c r="AC260" s="215"/>
      <c r="AD260" s="215"/>
      <c r="AE260" s="215"/>
      <c r="AF260" s="215"/>
      <c r="AG260" s="215" t="s">
        <v>147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3" x14ac:dyDescent="0.25">
      <c r="A261" s="222"/>
      <c r="B261" s="223"/>
      <c r="C261" s="253" t="s">
        <v>401</v>
      </c>
      <c r="D261" s="226"/>
      <c r="E261" s="227">
        <v>1.8674999999999999</v>
      </c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5"/>
      <c r="AA261" s="215"/>
      <c r="AB261" s="215"/>
      <c r="AC261" s="215"/>
      <c r="AD261" s="215"/>
      <c r="AE261" s="215"/>
      <c r="AF261" s="215"/>
      <c r="AG261" s="215" t="s">
        <v>147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2" x14ac:dyDescent="0.25">
      <c r="A262" s="222"/>
      <c r="B262" s="223"/>
      <c r="C262" s="254"/>
      <c r="D262" s="245"/>
      <c r="E262" s="245"/>
      <c r="F262" s="245"/>
      <c r="G262" s="245"/>
      <c r="H262" s="225"/>
      <c r="I262" s="225"/>
      <c r="J262" s="225"/>
      <c r="K262" s="225"/>
      <c r="L262" s="225"/>
      <c r="M262" s="225"/>
      <c r="N262" s="224"/>
      <c r="O262" s="224"/>
      <c r="P262" s="224"/>
      <c r="Q262" s="224"/>
      <c r="R262" s="225"/>
      <c r="S262" s="225"/>
      <c r="T262" s="225"/>
      <c r="U262" s="225"/>
      <c r="V262" s="225"/>
      <c r="W262" s="225"/>
      <c r="X262" s="225"/>
      <c r="Y262" s="225"/>
      <c r="Z262" s="215"/>
      <c r="AA262" s="215"/>
      <c r="AB262" s="215"/>
      <c r="AC262" s="215"/>
      <c r="AD262" s="215"/>
      <c r="AE262" s="215"/>
      <c r="AF262" s="215"/>
      <c r="AG262" s="215" t="s">
        <v>165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ht="20.399999999999999" outlineLevel="1" x14ac:dyDescent="0.25">
      <c r="A263" s="238">
        <v>49</v>
      </c>
      <c r="B263" s="239" t="s">
        <v>402</v>
      </c>
      <c r="C263" s="252" t="s">
        <v>403</v>
      </c>
      <c r="D263" s="240" t="s">
        <v>173</v>
      </c>
      <c r="E263" s="241">
        <v>2.1059999999999999</v>
      </c>
      <c r="F263" s="242"/>
      <c r="G263" s="243">
        <f>ROUND(E263*F263,2)</f>
        <v>0</v>
      </c>
      <c r="H263" s="242"/>
      <c r="I263" s="243">
        <f>ROUND(E263*H263,2)</f>
        <v>0</v>
      </c>
      <c r="J263" s="242"/>
      <c r="K263" s="243">
        <f>ROUND(E263*J263,2)</f>
        <v>0</v>
      </c>
      <c r="L263" s="243">
        <v>21</v>
      </c>
      <c r="M263" s="243">
        <f>G263*(1+L263/100)</f>
        <v>0</v>
      </c>
      <c r="N263" s="241">
        <v>0</v>
      </c>
      <c r="O263" s="241">
        <f>ROUND(E263*N263,2)</f>
        <v>0</v>
      </c>
      <c r="P263" s="241">
        <v>5.5E-2</v>
      </c>
      <c r="Q263" s="241">
        <f>ROUND(E263*P263,2)</f>
        <v>0.12</v>
      </c>
      <c r="R263" s="243" t="s">
        <v>371</v>
      </c>
      <c r="S263" s="243" t="s">
        <v>197</v>
      </c>
      <c r="T263" s="244" t="s">
        <v>197</v>
      </c>
      <c r="U263" s="225">
        <v>0.42499999999999999</v>
      </c>
      <c r="V263" s="225">
        <f>ROUND(E263*U263,2)</f>
        <v>0.9</v>
      </c>
      <c r="W263" s="225"/>
      <c r="X263" s="225" t="s">
        <v>143</v>
      </c>
      <c r="Y263" s="225" t="s">
        <v>144</v>
      </c>
      <c r="Z263" s="215"/>
      <c r="AA263" s="215"/>
      <c r="AB263" s="215"/>
      <c r="AC263" s="215"/>
      <c r="AD263" s="215"/>
      <c r="AE263" s="215"/>
      <c r="AF263" s="215"/>
      <c r="AG263" s="215" t="s">
        <v>145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ht="21" outlineLevel="2" x14ac:dyDescent="0.25">
      <c r="A264" s="222"/>
      <c r="B264" s="223"/>
      <c r="C264" s="255" t="s">
        <v>404</v>
      </c>
      <c r="D264" s="246"/>
      <c r="E264" s="246"/>
      <c r="F264" s="246"/>
      <c r="G264" s="246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5"/>
      <c r="AA264" s="215"/>
      <c r="AB264" s="215"/>
      <c r="AC264" s="215"/>
      <c r="AD264" s="215"/>
      <c r="AE264" s="215"/>
      <c r="AF264" s="215"/>
      <c r="AG264" s="215" t="s">
        <v>199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49" t="str">
        <f>C264</f>
        <v>bez odstupu, po hrubém vybourání otvorů v jakémkoliv zdivu cihelném, včetně pomocného lešení o výšce podlahy do 1900 mm a pro zatížení do 1,5 kPa  (150 kg/m2),</v>
      </c>
      <c r="BB264" s="215"/>
      <c r="BC264" s="215"/>
      <c r="BD264" s="215"/>
      <c r="BE264" s="215"/>
      <c r="BF264" s="215"/>
      <c r="BG264" s="215"/>
      <c r="BH264" s="215"/>
    </row>
    <row r="265" spans="1:60" outlineLevel="2" x14ac:dyDescent="0.25">
      <c r="A265" s="222"/>
      <c r="B265" s="223"/>
      <c r="C265" s="253" t="s">
        <v>405</v>
      </c>
      <c r="D265" s="226"/>
      <c r="E265" s="227">
        <v>0.63600000000000001</v>
      </c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5"/>
      <c r="AA265" s="215"/>
      <c r="AB265" s="215"/>
      <c r="AC265" s="215"/>
      <c r="AD265" s="215"/>
      <c r="AE265" s="215"/>
      <c r="AF265" s="215"/>
      <c r="AG265" s="215" t="s">
        <v>147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3" x14ac:dyDescent="0.25">
      <c r="A266" s="222"/>
      <c r="B266" s="223"/>
      <c r="C266" s="253" t="s">
        <v>406</v>
      </c>
      <c r="D266" s="226"/>
      <c r="E266" s="227">
        <v>1.47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5"/>
      <c r="AA266" s="215"/>
      <c r="AB266" s="215"/>
      <c r="AC266" s="215"/>
      <c r="AD266" s="215"/>
      <c r="AE266" s="215"/>
      <c r="AF266" s="215"/>
      <c r="AG266" s="215" t="s">
        <v>147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2" x14ac:dyDescent="0.25">
      <c r="A267" s="222"/>
      <c r="B267" s="223"/>
      <c r="C267" s="254"/>
      <c r="D267" s="245"/>
      <c r="E267" s="245"/>
      <c r="F267" s="245"/>
      <c r="G267" s="245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25"/>
      <c r="Z267" s="215"/>
      <c r="AA267" s="215"/>
      <c r="AB267" s="215"/>
      <c r="AC267" s="215"/>
      <c r="AD267" s="215"/>
      <c r="AE267" s="215"/>
      <c r="AF267" s="215"/>
      <c r="AG267" s="215" t="s">
        <v>165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ht="20.399999999999999" outlineLevel="1" x14ac:dyDescent="0.25">
      <c r="A268" s="238">
        <v>50</v>
      </c>
      <c r="B268" s="239" t="s">
        <v>407</v>
      </c>
      <c r="C268" s="252" t="s">
        <v>408</v>
      </c>
      <c r="D268" s="240" t="s">
        <v>173</v>
      </c>
      <c r="E268" s="241">
        <v>14.4</v>
      </c>
      <c r="F268" s="242"/>
      <c r="G268" s="243">
        <f>ROUND(E268*F268,2)</f>
        <v>0</v>
      </c>
      <c r="H268" s="242"/>
      <c r="I268" s="243">
        <f>ROUND(E268*H268,2)</f>
        <v>0</v>
      </c>
      <c r="J268" s="242"/>
      <c r="K268" s="243">
        <f>ROUND(E268*J268,2)</f>
        <v>0</v>
      </c>
      <c r="L268" s="243">
        <v>21</v>
      </c>
      <c r="M268" s="243">
        <f>G268*(1+L268/100)</f>
        <v>0</v>
      </c>
      <c r="N268" s="241">
        <v>1.17E-3</v>
      </c>
      <c r="O268" s="241">
        <f>ROUND(E268*N268,2)</f>
        <v>0.02</v>
      </c>
      <c r="P268" s="241">
        <v>7.5999999999999998E-2</v>
      </c>
      <c r="Q268" s="241">
        <f>ROUND(E268*P268,2)</f>
        <v>1.0900000000000001</v>
      </c>
      <c r="R268" s="243" t="s">
        <v>371</v>
      </c>
      <c r="S268" s="243" t="s">
        <v>197</v>
      </c>
      <c r="T268" s="244" t="s">
        <v>197</v>
      </c>
      <c r="U268" s="225">
        <v>0.93899999999999995</v>
      </c>
      <c r="V268" s="225">
        <f>ROUND(E268*U268,2)</f>
        <v>13.52</v>
      </c>
      <c r="W268" s="225"/>
      <c r="X268" s="225" t="s">
        <v>143</v>
      </c>
      <c r="Y268" s="225" t="s">
        <v>144</v>
      </c>
      <c r="Z268" s="215"/>
      <c r="AA268" s="215"/>
      <c r="AB268" s="215"/>
      <c r="AC268" s="215"/>
      <c r="AD268" s="215"/>
      <c r="AE268" s="215"/>
      <c r="AF268" s="215"/>
      <c r="AG268" s="215" t="s">
        <v>145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2" x14ac:dyDescent="0.25">
      <c r="A269" s="222"/>
      <c r="B269" s="223"/>
      <c r="C269" s="253" t="s">
        <v>409</v>
      </c>
      <c r="D269" s="226"/>
      <c r="E269" s="227"/>
      <c r="F269" s="225"/>
      <c r="G269" s="225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5"/>
      <c r="AA269" s="215"/>
      <c r="AB269" s="215"/>
      <c r="AC269" s="215"/>
      <c r="AD269" s="215"/>
      <c r="AE269" s="215"/>
      <c r="AF269" s="215"/>
      <c r="AG269" s="215" t="s">
        <v>147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3" x14ac:dyDescent="0.25">
      <c r="A270" s="222"/>
      <c r="B270" s="223"/>
      <c r="C270" s="253" t="s">
        <v>410</v>
      </c>
      <c r="D270" s="226"/>
      <c r="E270" s="227">
        <v>6.4</v>
      </c>
      <c r="F270" s="225"/>
      <c r="G270" s="225"/>
      <c r="H270" s="225"/>
      <c r="I270" s="225"/>
      <c r="J270" s="225"/>
      <c r="K270" s="225"/>
      <c r="L270" s="225"/>
      <c r="M270" s="225"/>
      <c r="N270" s="224"/>
      <c r="O270" s="224"/>
      <c r="P270" s="224"/>
      <c r="Q270" s="224"/>
      <c r="R270" s="225"/>
      <c r="S270" s="225"/>
      <c r="T270" s="225"/>
      <c r="U270" s="225"/>
      <c r="V270" s="225"/>
      <c r="W270" s="225"/>
      <c r="X270" s="225"/>
      <c r="Y270" s="225"/>
      <c r="Z270" s="215"/>
      <c r="AA270" s="215"/>
      <c r="AB270" s="215"/>
      <c r="AC270" s="215"/>
      <c r="AD270" s="215"/>
      <c r="AE270" s="215"/>
      <c r="AF270" s="215"/>
      <c r="AG270" s="215" t="s">
        <v>147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3" x14ac:dyDescent="0.25">
      <c r="A271" s="222"/>
      <c r="B271" s="223"/>
      <c r="C271" s="253" t="s">
        <v>411</v>
      </c>
      <c r="D271" s="226"/>
      <c r="E271" s="227">
        <v>8</v>
      </c>
      <c r="F271" s="225"/>
      <c r="G271" s="225"/>
      <c r="H271" s="225"/>
      <c r="I271" s="225"/>
      <c r="J271" s="225"/>
      <c r="K271" s="225"/>
      <c r="L271" s="225"/>
      <c r="M271" s="225"/>
      <c r="N271" s="224"/>
      <c r="O271" s="224"/>
      <c r="P271" s="224"/>
      <c r="Q271" s="224"/>
      <c r="R271" s="225"/>
      <c r="S271" s="225"/>
      <c r="T271" s="225"/>
      <c r="U271" s="225"/>
      <c r="V271" s="225"/>
      <c r="W271" s="225"/>
      <c r="X271" s="225"/>
      <c r="Y271" s="225"/>
      <c r="Z271" s="215"/>
      <c r="AA271" s="215"/>
      <c r="AB271" s="215"/>
      <c r="AC271" s="215"/>
      <c r="AD271" s="215"/>
      <c r="AE271" s="215"/>
      <c r="AF271" s="215"/>
      <c r="AG271" s="215" t="s">
        <v>147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2" x14ac:dyDescent="0.25">
      <c r="A272" s="222"/>
      <c r="B272" s="223"/>
      <c r="C272" s="254"/>
      <c r="D272" s="245"/>
      <c r="E272" s="245"/>
      <c r="F272" s="245"/>
      <c r="G272" s="245"/>
      <c r="H272" s="225"/>
      <c r="I272" s="225"/>
      <c r="J272" s="225"/>
      <c r="K272" s="225"/>
      <c r="L272" s="225"/>
      <c r="M272" s="225"/>
      <c r="N272" s="224"/>
      <c r="O272" s="224"/>
      <c r="P272" s="224"/>
      <c r="Q272" s="224"/>
      <c r="R272" s="225"/>
      <c r="S272" s="225"/>
      <c r="T272" s="225"/>
      <c r="U272" s="225"/>
      <c r="V272" s="225"/>
      <c r="W272" s="225"/>
      <c r="X272" s="225"/>
      <c r="Y272" s="225"/>
      <c r="Z272" s="215"/>
      <c r="AA272" s="215"/>
      <c r="AB272" s="215"/>
      <c r="AC272" s="215"/>
      <c r="AD272" s="215"/>
      <c r="AE272" s="215"/>
      <c r="AF272" s="215"/>
      <c r="AG272" s="215" t="s">
        <v>165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5">
      <c r="A273" s="238">
        <v>51</v>
      </c>
      <c r="B273" s="239" t="s">
        <v>412</v>
      </c>
      <c r="C273" s="252" t="s">
        <v>413</v>
      </c>
      <c r="D273" s="240" t="s">
        <v>228</v>
      </c>
      <c r="E273" s="241">
        <v>1.8</v>
      </c>
      <c r="F273" s="242"/>
      <c r="G273" s="243">
        <f>ROUND(E273*F273,2)</f>
        <v>0</v>
      </c>
      <c r="H273" s="242"/>
      <c r="I273" s="243">
        <f>ROUND(E273*H273,2)</f>
        <v>0</v>
      </c>
      <c r="J273" s="242"/>
      <c r="K273" s="243">
        <f>ROUND(E273*J273,2)</f>
        <v>0</v>
      </c>
      <c r="L273" s="243">
        <v>21</v>
      </c>
      <c r="M273" s="243">
        <f>G273*(1+L273/100)</f>
        <v>0</v>
      </c>
      <c r="N273" s="241">
        <v>0</v>
      </c>
      <c r="O273" s="241">
        <f>ROUND(E273*N273,2)</f>
        <v>0</v>
      </c>
      <c r="P273" s="241">
        <v>1.1129999999999999E-2</v>
      </c>
      <c r="Q273" s="241">
        <f>ROUND(E273*P273,2)</f>
        <v>0.02</v>
      </c>
      <c r="R273" s="243" t="s">
        <v>371</v>
      </c>
      <c r="S273" s="243" t="s">
        <v>197</v>
      </c>
      <c r="T273" s="244" t="s">
        <v>197</v>
      </c>
      <c r="U273" s="225">
        <v>8.3000000000000004E-2</v>
      </c>
      <c r="V273" s="225">
        <f>ROUND(E273*U273,2)</f>
        <v>0.15</v>
      </c>
      <c r="W273" s="225"/>
      <c r="X273" s="225" t="s">
        <v>143</v>
      </c>
      <c r="Y273" s="225" t="s">
        <v>144</v>
      </c>
      <c r="Z273" s="215"/>
      <c r="AA273" s="215"/>
      <c r="AB273" s="215"/>
      <c r="AC273" s="215"/>
      <c r="AD273" s="215"/>
      <c r="AE273" s="215"/>
      <c r="AF273" s="215"/>
      <c r="AG273" s="215" t="s">
        <v>145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2" x14ac:dyDescent="0.25">
      <c r="A274" s="222"/>
      <c r="B274" s="223"/>
      <c r="C274" s="253" t="s">
        <v>414</v>
      </c>
      <c r="D274" s="226"/>
      <c r="E274" s="227">
        <v>1.8</v>
      </c>
      <c r="F274" s="225"/>
      <c r="G274" s="225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5"/>
      <c r="AA274" s="215"/>
      <c r="AB274" s="215"/>
      <c r="AC274" s="215"/>
      <c r="AD274" s="215"/>
      <c r="AE274" s="215"/>
      <c r="AF274" s="215"/>
      <c r="AG274" s="215" t="s">
        <v>147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2" x14ac:dyDescent="0.25">
      <c r="A275" s="222"/>
      <c r="B275" s="223"/>
      <c r="C275" s="254"/>
      <c r="D275" s="245"/>
      <c r="E275" s="245"/>
      <c r="F275" s="245"/>
      <c r="G275" s="245"/>
      <c r="H275" s="225"/>
      <c r="I275" s="225"/>
      <c r="J275" s="225"/>
      <c r="K275" s="225"/>
      <c r="L275" s="225"/>
      <c r="M275" s="225"/>
      <c r="N275" s="224"/>
      <c r="O275" s="224"/>
      <c r="P275" s="224"/>
      <c r="Q275" s="224"/>
      <c r="R275" s="225"/>
      <c r="S275" s="225"/>
      <c r="T275" s="225"/>
      <c r="U275" s="225"/>
      <c r="V275" s="225"/>
      <c r="W275" s="225"/>
      <c r="X275" s="225"/>
      <c r="Y275" s="225"/>
      <c r="Z275" s="215"/>
      <c r="AA275" s="215"/>
      <c r="AB275" s="215"/>
      <c r="AC275" s="215"/>
      <c r="AD275" s="215"/>
      <c r="AE275" s="215"/>
      <c r="AF275" s="215"/>
      <c r="AG275" s="215" t="s">
        <v>165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5">
      <c r="A276" s="238">
        <v>52</v>
      </c>
      <c r="B276" s="239" t="s">
        <v>415</v>
      </c>
      <c r="C276" s="252" t="s">
        <v>416</v>
      </c>
      <c r="D276" s="240" t="s">
        <v>228</v>
      </c>
      <c r="E276" s="241">
        <v>0.87</v>
      </c>
      <c r="F276" s="242"/>
      <c r="G276" s="243">
        <f>ROUND(E276*F276,2)</f>
        <v>0</v>
      </c>
      <c r="H276" s="242"/>
      <c r="I276" s="243">
        <f>ROUND(E276*H276,2)</f>
        <v>0</v>
      </c>
      <c r="J276" s="242"/>
      <c r="K276" s="243">
        <f>ROUND(E276*J276,2)</f>
        <v>0</v>
      </c>
      <c r="L276" s="243">
        <v>21</v>
      </c>
      <c r="M276" s="243">
        <f>G276*(1+L276/100)</f>
        <v>0</v>
      </c>
      <c r="N276" s="241">
        <v>0</v>
      </c>
      <c r="O276" s="241">
        <f>ROUND(E276*N276,2)</f>
        <v>0</v>
      </c>
      <c r="P276" s="241">
        <v>4.6000000000000001E-4</v>
      </c>
      <c r="Q276" s="241">
        <f>ROUND(E276*P276,2)</f>
        <v>0</v>
      </c>
      <c r="R276" s="243" t="s">
        <v>371</v>
      </c>
      <c r="S276" s="243" t="s">
        <v>197</v>
      </c>
      <c r="T276" s="244" t="s">
        <v>197</v>
      </c>
      <c r="U276" s="225">
        <v>0.9</v>
      </c>
      <c r="V276" s="225">
        <f>ROUND(E276*U276,2)</f>
        <v>0.78</v>
      </c>
      <c r="W276" s="225"/>
      <c r="X276" s="225" t="s">
        <v>143</v>
      </c>
      <c r="Y276" s="225" t="s">
        <v>144</v>
      </c>
      <c r="Z276" s="215"/>
      <c r="AA276" s="215"/>
      <c r="AB276" s="215"/>
      <c r="AC276" s="215"/>
      <c r="AD276" s="215"/>
      <c r="AE276" s="215"/>
      <c r="AF276" s="215"/>
      <c r="AG276" s="215" t="s">
        <v>145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2" x14ac:dyDescent="0.25">
      <c r="A277" s="222"/>
      <c r="B277" s="223"/>
      <c r="C277" s="253" t="s">
        <v>417</v>
      </c>
      <c r="D277" s="226"/>
      <c r="E277" s="227">
        <v>0.87</v>
      </c>
      <c r="F277" s="225"/>
      <c r="G277" s="225"/>
      <c r="H277" s="225"/>
      <c r="I277" s="225"/>
      <c r="J277" s="225"/>
      <c r="K277" s="225"/>
      <c r="L277" s="225"/>
      <c r="M277" s="225"/>
      <c r="N277" s="224"/>
      <c r="O277" s="224"/>
      <c r="P277" s="224"/>
      <c r="Q277" s="224"/>
      <c r="R277" s="225"/>
      <c r="S277" s="225"/>
      <c r="T277" s="225"/>
      <c r="U277" s="225"/>
      <c r="V277" s="225"/>
      <c r="W277" s="225"/>
      <c r="X277" s="225"/>
      <c r="Y277" s="225"/>
      <c r="Z277" s="215"/>
      <c r="AA277" s="215"/>
      <c r="AB277" s="215"/>
      <c r="AC277" s="215"/>
      <c r="AD277" s="215"/>
      <c r="AE277" s="215"/>
      <c r="AF277" s="215"/>
      <c r="AG277" s="215" t="s">
        <v>147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2" x14ac:dyDescent="0.25">
      <c r="A278" s="222"/>
      <c r="B278" s="223"/>
      <c r="C278" s="254"/>
      <c r="D278" s="245"/>
      <c r="E278" s="245"/>
      <c r="F278" s="245"/>
      <c r="G278" s="245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25"/>
      <c r="Z278" s="215"/>
      <c r="AA278" s="215"/>
      <c r="AB278" s="215"/>
      <c r="AC278" s="215"/>
      <c r="AD278" s="215"/>
      <c r="AE278" s="215"/>
      <c r="AF278" s="215"/>
      <c r="AG278" s="215" t="s">
        <v>165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ht="20.399999999999999" outlineLevel="1" x14ac:dyDescent="0.25">
      <c r="A279" s="238">
        <v>53</v>
      </c>
      <c r="B279" s="239" t="s">
        <v>418</v>
      </c>
      <c r="C279" s="252" t="s">
        <v>419</v>
      </c>
      <c r="D279" s="240" t="s">
        <v>214</v>
      </c>
      <c r="E279" s="241">
        <v>5</v>
      </c>
      <c r="F279" s="242"/>
      <c r="G279" s="243">
        <f>ROUND(E279*F279,2)</f>
        <v>0</v>
      </c>
      <c r="H279" s="242"/>
      <c r="I279" s="243">
        <f>ROUND(E279*H279,2)</f>
        <v>0</v>
      </c>
      <c r="J279" s="242"/>
      <c r="K279" s="243">
        <f>ROUND(E279*J279,2)</f>
        <v>0</v>
      </c>
      <c r="L279" s="243">
        <v>21</v>
      </c>
      <c r="M279" s="243">
        <f>G279*(1+L279/100)</f>
        <v>0</v>
      </c>
      <c r="N279" s="241">
        <v>3.4000000000000002E-4</v>
      </c>
      <c r="O279" s="241">
        <f>ROUND(E279*N279,2)</f>
        <v>0</v>
      </c>
      <c r="P279" s="241">
        <v>2.5000000000000001E-2</v>
      </c>
      <c r="Q279" s="241">
        <f>ROUND(E279*P279,2)</f>
        <v>0.13</v>
      </c>
      <c r="R279" s="243" t="s">
        <v>371</v>
      </c>
      <c r="S279" s="243" t="s">
        <v>197</v>
      </c>
      <c r="T279" s="244" t="s">
        <v>197</v>
      </c>
      <c r="U279" s="225">
        <v>0.21299999999999999</v>
      </c>
      <c r="V279" s="225">
        <f>ROUND(E279*U279,2)</f>
        <v>1.07</v>
      </c>
      <c r="W279" s="225"/>
      <c r="X279" s="225" t="s">
        <v>143</v>
      </c>
      <c r="Y279" s="225" t="s">
        <v>144</v>
      </c>
      <c r="Z279" s="215"/>
      <c r="AA279" s="215"/>
      <c r="AB279" s="215"/>
      <c r="AC279" s="215"/>
      <c r="AD279" s="215"/>
      <c r="AE279" s="215"/>
      <c r="AF279" s="215"/>
      <c r="AG279" s="215" t="s">
        <v>145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2" x14ac:dyDescent="0.25">
      <c r="A280" s="222"/>
      <c r="B280" s="223"/>
      <c r="C280" s="255" t="s">
        <v>420</v>
      </c>
      <c r="D280" s="246"/>
      <c r="E280" s="246"/>
      <c r="F280" s="246"/>
      <c r="G280" s="246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25"/>
      <c r="Z280" s="215"/>
      <c r="AA280" s="215"/>
      <c r="AB280" s="215"/>
      <c r="AC280" s="215"/>
      <c r="AD280" s="215"/>
      <c r="AE280" s="215"/>
      <c r="AF280" s="215"/>
      <c r="AG280" s="215" t="s">
        <v>199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2" x14ac:dyDescent="0.25">
      <c r="A281" s="222"/>
      <c r="B281" s="223"/>
      <c r="C281" s="256" t="s">
        <v>421</v>
      </c>
      <c r="D281" s="247"/>
      <c r="E281" s="247"/>
      <c r="F281" s="247"/>
      <c r="G281" s="247"/>
      <c r="H281" s="225"/>
      <c r="I281" s="225"/>
      <c r="J281" s="225"/>
      <c r="K281" s="225"/>
      <c r="L281" s="225"/>
      <c r="M281" s="225"/>
      <c r="N281" s="224"/>
      <c r="O281" s="224"/>
      <c r="P281" s="224"/>
      <c r="Q281" s="224"/>
      <c r="R281" s="225"/>
      <c r="S281" s="225"/>
      <c r="T281" s="225"/>
      <c r="U281" s="225"/>
      <c r="V281" s="225"/>
      <c r="W281" s="225"/>
      <c r="X281" s="225"/>
      <c r="Y281" s="225"/>
      <c r="Z281" s="215"/>
      <c r="AA281" s="215"/>
      <c r="AB281" s="215"/>
      <c r="AC281" s="215"/>
      <c r="AD281" s="215"/>
      <c r="AE281" s="215"/>
      <c r="AF281" s="215"/>
      <c r="AG281" s="215" t="s">
        <v>231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2" x14ac:dyDescent="0.25">
      <c r="A282" s="222"/>
      <c r="B282" s="223"/>
      <c r="C282" s="253" t="s">
        <v>216</v>
      </c>
      <c r="D282" s="226"/>
      <c r="E282" s="227">
        <v>1</v>
      </c>
      <c r="F282" s="225"/>
      <c r="G282" s="225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25"/>
      <c r="Z282" s="215"/>
      <c r="AA282" s="215"/>
      <c r="AB282" s="215"/>
      <c r="AC282" s="215"/>
      <c r="AD282" s="215"/>
      <c r="AE282" s="215"/>
      <c r="AF282" s="215"/>
      <c r="AG282" s="215" t="s">
        <v>147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3" x14ac:dyDescent="0.25">
      <c r="A283" s="222"/>
      <c r="B283" s="223"/>
      <c r="C283" s="253" t="s">
        <v>217</v>
      </c>
      <c r="D283" s="226"/>
      <c r="E283" s="227">
        <v>4</v>
      </c>
      <c r="F283" s="225"/>
      <c r="G283" s="225"/>
      <c r="H283" s="225"/>
      <c r="I283" s="225"/>
      <c r="J283" s="225"/>
      <c r="K283" s="225"/>
      <c r="L283" s="225"/>
      <c r="M283" s="225"/>
      <c r="N283" s="224"/>
      <c r="O283" s="224"/>
      <c r="P283" s="224"/>
      <c r="Q283" s="224"/>
      <c r="R283" s="225"/>
      <c r="S283" s="225"/>
      <c r="T283" s="225"/>
      <c r="U283" s="225"/>
      <c r="V283" s="225"/>
      <c r="W283" s="225"/>
      <c r="X283" s="225"/>
      <c r="Y283" s="225"/>
      <c r="Z283" s="215"/>
      <c r="AA283" s="215"/>
      <c r="AB283" s="215"/>
      <c r="AC283" s="215"/>
      <c r="AD283" s="215"/>
      <c r="AE283" s="215"/>
      <c r="AF283" s="215"/>
      <c r="AG283" s="215" t="s">
        <v>147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2" x14ac:dyDescent="0.25">
      <c r="A284" s="222"/>
      <c r="B284" s="223"/>
      <c r="C284" s="254"/>
      <c r="D284" s="245"/>
      <c r="E284" s="245"/>
      <c r="F284" s="245"/>
      <c r="G284" s="245"/>
      <c r="H284" s="225"/>
      <c r="I284" s="225"/>
      <c r="J284" s="225"/>
      <c r="K284" s="225"/>
      <c r="L284" s="225"/>
      <c r="M284" s="225"/>
      <c r="N284" s="224"/>
      <c r="O284" s="224"/>
      <c r="P284" s="224"/>
      <c r="Q284" s="224"/>
      <c r="R284" s="225"/>
      <c r="S284" s="225"/>
      <c r="T284" s="225"/>
      <c r="U284" s="225"/>
      <c r="V284" s="225"/>
      <c r="W284" s="225"/>
      <c r="X284" s="225"/>
      <c r="Y284" s="225"/>
      <c r="Z284" s="215"/>
      <c r="AA284" s="215"/>
      <c r="AB284" s="215"/>
      <c r="AC284" s="215"/>
      <c r="AD284" s="215"/>
      <c r="AE284" s="215"/>
      <c r="AF284" s="215"/>
      <c r="AG284" s="215" t="s">
        <v>165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ht="20.399999999999999" outlineLevel="1" x14ac:dyDescent="0.25">
      <c r="A285" s="238">
        <v>54</v>
      </c>
      <c r="B285" s="239" t="s">
        <v>422</v>
      </c>
      <c r="C285" s="252" t="s">
        <v>423</v>
      </c>
      <c r="D285" s="240" t="s">
        <v>214</v>
      </c>
      <c r="E285" s="241">
        <v>2</v>
      </c>
      <c r="F285" s="242"/>
      <c r="G285" s="243">
        <f>ROUND(E285*F285,2)</f>
        <v>0</v>
      </c>
      <c r="H285" s="242"/>
      <c r="I285" s="243">
        <f>ROUND(E285*H285,2)</f>
        <v>0</v>
      </c>
      <c r="J285" s="242"/>
      <c r="K285" s="243">
        <f>ROUND(E285*J285,2)</f>
        <v>0</v>
      </c>
      <c r="L285" s="243">
        <v>21</v>
      </c>
      <c r="M285" s="243">
        <f>G285*(1+L285/100)</f>
        <v>0</v>
      </c>
      <c r="N285" s="241">
        <v>1.33E-3</v>
      </c>
      <c r="O285" s="241">
        <f>ROUND(E285*N285,2)</f>
        <v>0</v>
      </c>
      <c r="P285" s="241">
        <v>0.27600000000000002</v>
      </c>
      <c r="Q285" s="241">
        <f>ROUND(E285*P285,2)</f>
        <v>0.55000000000000004</v>
      </c>
      <c r="R285" s="243" t="s">
        <v>371</v>
      </c>
      <c r="S285" s="243" t="s">
        <v>197</v>
      </c>
      <c r="T285" s="244" t="s">
        <v>197</v>
      </c>
      <c r="U285" s="225">
        <v>2.024</v>
      </c>
      <c r="V285" s="225">
        <f>ROUND(E285*U285,2)</f>
        <v>4.05</v>
      </c>
      <c r="W285" s="225"/>
      <c r="X285" s="225" t="s">
        <v>143</v>
      </c>
      <c r="Y285" s="225" t="s">
        <v>144</v>
      </c>
      <c r="Z285" s="215"/>
      <c r="AA285" s="215"/>
      <c r="AB285" s="215"/>
      <c r="AC285" s="215"/>
      <c r="AD285" s="215"/>
      <c r="AE285" s="215"/>
      <c r="AF285" s="215"/>
      <c r="AG285" s="215" t="s">
        <v>145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2" x14ac:dyDescent="0.25">
      <c r="A286" s="222"/>
      <c r="B286" s="223"/>
      <c r="C286" s="255" t="s">
        <v>420</v>
      </c>
      <c r="D286" s="246"/>
      <c r="E286" s="246"/>
      <c r="F286" s="246"/>
      <c r="G286" s="246"/>
      <c r="H286" s="225"/>
      <c r="I286" s="225"/>
      <c r="J286" s="225"/>
      <c r="K286" s="225"/>
      <c r="L286" s="225"/>
      <c r="M286" s="225"/>
      <c r="N286" s="224"/>
      <c r="O286" s="224"/>
      <c r="P286" s="224"/>
      <c r="Q286" s="224"/>
      <c r="R286" s="225"/>
      <c r="S286" s="225"/>
      <c r="T286" s="225"/>
      <c r="U286" s="225"/>
      <c r="V286" s="225"/>
      <c r="W286" s="225"/>
      <c r="X286" s="225"/>
      <c r="Y286" s="225"/>
      <c r="Z286" s="215"/>
      <c r="AA286" s="215"/>
      <c r="AB286" s="215"/>
      <c r="AC286" s="215"/>
      <c r="AD286" s="215"/>
      <c r="AE286" s="215"/>
      <c r="AF286" s="215"/>
      <c r="AG286" s="215" t="s">
        <v>199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2" x14ac:dyDescent="0.25">
      <c r="A287" s="222"/>
      <c r="B287" s="223"/>
      <c r="C287" s="256" t="s">
        <v>421</v>
      </c>
      <c r="D287" s="247"/>
      <c r="E287" s="247"/>
      <c r="F287" s="247"/>
      <c r="G287" s="247"/>
      <c r="H287" s="225"/>
      <c r="I287" s="225"/>
      <c r="J287" s="225"/>
      <c r="K287" s="225"/>
      <c r="L287" s="225"/>
      <c r="M287" s="225"/>
      <c r="N287" s="224"/>
      <c r="O287" s="224"/>
      <c r="P287" s="224"/>
      <c r="Q287" s="224"/>
      <c r="R287" s="225"/>
      <c r="S287" s="225"/>
      <c r="T287" s="225"/>
      <c r="U287" s="225"/>
      <c r="V287" s="225"/>
      <c r="W287" s="225"/>
      <c r="X287" s="225"/>
      <c r="Y287" s="225"/>
      <c r="Z287" s="215"/>
      <c r="AA287" s="215"/>
      <c r="AB287" s="215"/>
      <c r="AC287" s="215"/>
      <c r="AD287" s="215"/>
      <c r="AE287" s="215"/>
      <c r="AF287" s="215"/>
      <c r="AG287" s="215" t="s">
        <v>231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2" x14ac:dyDescent="0.25">
      <c r="A288" s="222"/>
      <c r="B288" s="223"/>
      <c r="C288" s="253" t="s">
        <v>424</v>
      </c>
      <c r="D288" s="226"/>
      <c r="E288" s="227">
        <v>2</v>
      </c>
      <c r="F288" s="225"/>
      <c r="G288" s="225"/>
      <c r="H288" s="225"/>
      <c r="I288" s="225"/>
      <c r="J288" s="225"/>
      <c r="K288" s="225"/>
      <c r="L288" s="225"/>
      <c r="M288" s="225"/>
      <c r="N288" s="224"/>
      <c r="O288" s="224"/>
      <c r="P288" s="224"/>
      <c r="Q288" s="224"/>
      <c r="R288" s="225"/>
      <c r="S288" s="225"/>
      <c r="T288" s="225"/>
      <c r="U288" s="225"/>
      <c r="V288" s="225"/>
      <c r="W288" s="225"/>
      <c r="X288" s="225"/>
      <c r="Y288" s="225"/>
      <c r="Z288" s="215"/>
      <c r="AA288" s="215"/>
      <c r="AB288" s="215"/>
      <c r="AC288" s="215"/>
      <c r="AD288" s="215"/>
      <c r="AE288" s="215"/>
      <c r="AF288" s="215"/>
      <c r="AG288" s="215" t="s">
        <v>147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2" x14ac:dyDescent="0.25">
      <c r="A289" s="222"/>
      <c r="B289" s="223"/>
      <c r="C289" s="254"/>
      <c r="D289" s="245"/>
      <c r="E289" s="245"/>
      <c r="F289" s="245"/>
      <c r="G289" s="245"/>
      <c r="H289" s="225"/>
      <c r="I289" s="225"/>
      <c r="J289" s="225"/>
      <c r="K289" s="225"/>
      <c r="L289" s="225"/>
      <c r="M289" s="225"/>
      <c r="N289" s="224"/>
      <c r="O289" s="224"/>
      <c r="P289" s="224"/>
      <c r="Q289" s="224"/>
      <c r="R289" s="225"/>
      <c r="S289" s="225"/>
      <c r="T289" s="225"/>
      <c r="U289" s="225"/>
      <c r="V289" s="225"/>
      <c r="W289" s="225"/>
      <c r="X289" s="225"/>
      <c r="Y289" s="225"/>
      <c r="Z289" s="215"/>
      <c r="AA289" s="215"/>
      <c r="AB289" s="215"/>
      <c r="AC289" s="215"/>
      <c r="AD289" s="215"/>
      <c r="AE289" s="215"/>
      <c r="AF289" s="215"/>
      <c r="AG289" s="215" t="s">
        <v>165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ht="20.399999999999999" outlineLevel="1" x14ac:dyDescent="0.25">
      <c r="A290" s="238">
        <v>55</v>
      </c>
      <c r="B290" s="239" t="s">
        <v>425</v>
      </c>
      <c r="C290" s="252" t="s">
        <v>426</v>
      </c>
      <c r="D290" s="240" t="s">
        <v>228</v>
      </c>
      <c r="E290" s="241">
        <v>13</v>
      </c>
      <c r="F290" s="242"/>
      <c r="G290" s="243">
        <f>ROUND(E290*F290,2)</f>
        <v>0</v>
      </c>
      <c r="H290" s="242"/>
      <c r="I290" s="243">
        <f>ROUND(E290*H290,2)</f>
        <v>0</v>
      </c>
      <c r="J290" s="242"/>
      <c r="K290" s="243">
        <f>ROUND(E290*J290,2)</f>
        <v>0</v>
      </c>
      <c r="L290" s="243">
        <v>21</v>
      </c>
      <c r="M290" s="243">
        <f>G290*(1+L290/100)</f>
        <v>0</v>
      </c>
      <c r="N290" s="241">
        <v>0</v>
      </c>
      <c r="O290" s="241">
        <f>ROUND(E290*N290,2)</f>
        <v>0</v>
      </c>
      <c r="P290" s="241">
        <v>4.2000000000000003E-2</v>
      </c>
      <c r="Q290" s="241">
        <f>ROUND(E290*P290,2)</f>
        <v>0.55000000000000004</v>
      </c>
      <c r="R290" s="243" t="s">
        <v>371</v>
      </c>
      <c r="S290" s="243" t="s">
        <v>197</v>
      </c>
      <c r="T290" s="244" t="s">
        <v>197</v>
      </c>
      <c r="U290" s="225">
        <v>0.71499999999999997</v>
      </c>
      <c r="V290" s="225">
        <f>ROUND(E290*U290,2)</f>
        <v>9.3000000000000007</v>
      </c>
      <c r="W290" s="225"/>
      <c r="X290" s="225" t="s">
        <v>143</v>
      </c>
      <c r="Y290" s="225" t="s">
        <v>144</v>
      </c>
      <c r="Z290" s="215"/>
      <c r="AA290" s="215"/>
      <c r="AB290" s="215"/>
      <c r="AC290" s="215"/>
      <c r="AD290" s="215"/>
      <c r="AE290" s="215"/>
      <c r="AF290" s="215"/>
      <c r="AG290" s="215" t="s">
        <v>145</v>
      </c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2" x14ac:dyDescent="0.25">
      <c r="A291" s="222"/>
      <c r="B291" s="223"/>
      <c r="C291" s="253" t="s">
        <v>427</v>
      </c>
      <c r="D291" s="226"/>
      <c r="E291" s="227">
        <v>3.2</v>
      </c>
      <c r="F291" s="225"/>
      <c r="G291" s="225"/>
      <c r="H291" s="225"/>
      <c r="I291" s="225"/>
      <c r="J291" s="225"/>
      <c r="K291" s="225"/>
      <c r="L291" s="225"/>
      <c r="M291" s="225"/>
      <c r="N291" s="224"/>
      <c r="O291" s="224"/>
      <c r="P291" s="224"/>
      <c r="Q291" s="224"/>
      <c r="R291" s="225"/>
      <c r="S291" s="225"/>
      <c r="T291" s="225"/>
      <c r="U291" s="225"/>
      <c r="V291" s="225"/>
      <c r="W291" s="225"/>
      <c r="X291" s="225"/>
      <c r="Y291" s="225"/>
      <c r="Z291" s="215"/>
      <c r="AA291" s="215"/>
      <c r="AB291" s="215"/>
      <c r="AC291" s="215"/>
      <c r="AD291" s="215"/>
      <c r="AE291" s="215"/>
      <c r="AF291" s="215"/>
      <c r="AG291" s="215" t="s">
        <v>147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5">
      <c r="A292" s="222"/>
      <c r="B292" s="223"/>
      <c r="C292" s="253" t="s">
        <v>428</v>
      </c>
      <c r="D292" s="226"/>
      <c r="E292" s="227">
        <v>9.8000000000000007</v>
      </c>
      <c r="F292" s="225"/>
      <c r="G292" s="225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25"/>
      <c r="Z292" s="215"/>
      <c r="AA292" s="215"/>
      <c r="AB292" s="215"/>
      <c r="AC292" s="215"/>
      <c r="AD292" s="215"/>
      <c r="AE292" s="215"/>
      <c r="AF292" s="215"/>
      <c r="AG292" s="215" t="s">
        <v>147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2" x14ac:dyDescent="0.25">
      <c r="A293" s="222"/>
      <c r="B293" s="223"/>
      <c r="C293" s="254"/>
      <c r="D293" s="245"/>
      <c r="E293" s="245"/>
      <c r="F293" s="245"/>
      <c r="G293" s="245"/>
      <c r="H293" s="225"/>
      <c r="I293" s="225"/>
      <c r="J293" s="225"/>
      <c r="K293" s="225"/>
      <c r="L293" s="225"/>
      <c r="M293" s="225"/>
      <c r="N293" s="224"/>
      <c r="O293" s="224"/>
      <c r="P293" s="224"/>
      <c r="Q293" s="224"/>
      <c r="R293" s="225"/>
      <c r="S293" s="225"/>
      <c r="T293" s="225"/>
      <c r="U293" s="225"/>
      <c r="V293" s="225"/>
      <c r="W293" s="225"/>
      <c r="X293" s="225"/>
      <c r="Y293" s="225"/>
      <c r="Z293" s="215"/>
      <c r="AA293" s="215"/>
      <c r="AB293" s="215"/>
      <c r="AC293" s="215"/>
      <c r="AD293" s="215"/>
      <c r="AE293" s="215"/>
      <c r="AF293" s="215"/>
      <c r="AG293" s="215" t="s">
        <v>165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5">
      <c r="A294" s="238">
        <v>56</v>
      </c>
      <c r="B294" s="239" t="s">
        <v>429</v>
      </c>
      <c r="C294" s="252" t="s">
        <v>430</v>
      </c>
      <c r="D294" s="240" t="s">
        <v>228</v>
      </c>
      <c r="E294" s="241">
        <v>0.87</v>
      </c>
      <c r="F294" s="242"/>
      <c r="G294" s="243">
        <f>ROUND(E294*F294,2)</f>
        <v>0</v>
      </c>
      <c r="H294" s="242"/>
      <c r="I294" s="243">
        <f>ROUND(E294*H294,2)</f>
        <v>0</v>
      </c>
      <c r="J294" s="242"/>
      <c r="K294" s="243">
        <f>ROUND(E294*J294,2)</f>
        <v>0</v>
      </c>
      <c r="L294" s="243">
        <v>21</v>
      </c>
      <c r="M294" s="243">
        <f>G294*(1+L294/100)</f>
        <v>0</v>
      </c>
      <c r="N294" s="241">
        <v>0</v>
      </c>
      <c r="O294" s="241">
        <f>ROUND(E294*N294,2)</f>
        <v>0</v>
      </c>
      <c r="P294" s="241">
        <v>2.1999999999999999E-2</v>
      </c>
      <c r="Q294" s="241">
        <f>ROUND(E294*P294,2)</f>
        <v>0.02</v>
      </c>
      <c r="R294" s="243" t="s">
        <v>371</v>
      </c>
      <c r="S294" s="243" t="s">
        <v>197</v>
      </c>
      <c r="T294" s="244" t="s">
        <v>197</v>
      </c>
      <c r="U294" s="225">
        <v>0.76</v>
      </c>
      <c r="V294" s="225">
        <f>ROUND(E294*U294,2)</f>
        <v>0.66</v>
      </c>
      <c r="W294" s="225"/>
      <c r="X294" s="225" t="s">
        <v>143</v>
      </c>
      <c r="Y294" s="225" t="s">
        <v>144</v>
      </c>
      <c r="Z294" s="215"/>
      <c r="AA294" s="215"/>
      <c r="AB294" s="215"/>
      <c r="AC294" s="215"/>
      <c r="AD294" s="215"/>
      <c r="AE294" s="215"/>
      <c r="AF294" s="215"/>
      <c r="AG294" s="215" t="s">
        <v>145</v>
      </c>
      <c r="AH294" s="215"/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2" x14ac:dyDescent="0.25">
      <c r="A295" s="222"/>
      <c r="B295" s="223"/>
      <c r="C295" s="255" t="s">
        <v>431</v>
      </c>
      <c r="D295" s="246"/>
      <c r="E295" s="246"/>
      <c r="F295" s="246"/>
      <c r="G295" s="246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5"/>
      <c r="AA295" s="215"/>
      <c r="AB295" s="215"/>
      <c r="AC295" s="215"/>
      <c r="AD295" s="215"/>
      <c r="AE295" s="215"/>
      <c r="AF295" s="215"/>
      <c r="AG295" s="215" t="s">
        <v>199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2" x14ac:dyDescent="0.25">
      <c r="A296" s="222"/>
      <c r="B296" s="223"/>
      <c r="C296" s="253" t="s">
        <v>417</v>
      </c>
      <c r="D296" s="226"/>
      <c r="E296" s="227">
        <v>0.87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5"/>
      <c r="AA296" s="215"/>
      <c r="AB296" s="215"/>
      <c r="AC296" s="215"/>
      <c r="AD296" s="215"/>
      <c r="AE296" s="215"/>
      <c r="AF296" s="215"/>
      <c r="AG296" s="215" t="s">
        <v>147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2" x14ac:dyDescent="0.25">
      <c r="A297" s="222"/>
      <c r="B297" s="223"/>
      <c r="C297" s="254"/>
      <c r="D297" s="245"/>
      <c r="E297" s="245"/>
      <c r="F297" s="245"/>
      <c r="G297" s="24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25"/>
      <c r="Z297" s="215"/>
      <c r="AA297" s="215"/>
      <c r="AB297" s="215"/>
      <c r="AC297" s="215"/>
      <c r="AD297" s="215"/>
      <c r="AE297" s="215"/>
      <c r="AF297" s="215"/>
      <c r="AG297" s="215" t="s">
        <v>165</v>
      </c>
      <c r="AH297" s="215"/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ht="20.399999999999999" outlineLevel="1" x14ac:dyDescent="0.25">
      <c r="A298" s="238">
        <v>57</v>
      </c>
      <c r="B298" s="239" t="s">
        <v>432</v>
      </c>
      <c r="C298" s="252" t="s">
        <v>433</v>
      </c>
      <c r="D298" s="240" t="s">
        <v>173</v>
      </c>
      <c r="E298" s="241">
        <v>17.915099999999999</v>
      </c>
      <c r="F298" s="242"/>
      <c r="G298" s="243">
        <f>ROUND(E298*F298,2)</f>
        <v>0</v>
      </c>
      <c r="H298" s="242"/>
      <c r="I298" s="243">
        <f>ROUND(E298*H298,2)</f>
        <v>0</v>
      </c>
      <c r="J298" s="242"/>
      <c r="K298" s="243">
        <f>ROUND(E298*J298,2)</f>
        <v>0</v>
      </c>
      <c r="L298" s="243">
        <v>21</v>
      </c>
      <c r="M298" s="243">
        <f>G298*(1+L298/100)</f>
        <v>0</v>
      </c>
      <c r="N298" s="241">
        <v>0</v>
      </c>
      <c r="O298" s="241">
        <f>ROUND(E298*N298,2)</f>
        <v>0</v>
      </c>
      <c r="P298" s="241">
        <v>0.02</v>
      </c>
      <c r="Q298" s="241">
        <f>ROUND(E298*P298,2)</f>
        <v>0.36</v>
      </c>
      <c r="R298" s="243" t="s">
        <v>371</v>
      </c>
      <c r="S298" s="243" t="s">
        <v>197</v>
      </c>
      <c r="T298" s="244" t="s">
        <v>197</v>
      </c>
      <c r="U298" s="225">
        <v>0.23799999999999999</v>
      </c>
      <c r="V298" s="225">
        <f>ROUND(E298*U298,2)</f>
        <v>4.26</v>
      </c>
      <c r="W298" s="225"/>
      <c r="X298" s="225" t="s">
        <v>143</v>
      </c>
      <c r="Y298" s="225" t="s">
        <v>144</v>
      </c>
      <c r="Z298" s="215"/>
      <c r="AA298" s="215"/>
      <c r="AB298" s="215"/>
      <c r="AC298" s="215"/>
      <c r="AD298" s="215"/>
      <c r="AE298" s="215"/>
      <c r="AF298" s="215"/>
      <c r="AG298" s="215" t="s">
        <v>145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2" x14ac:dyDescent="0.25">
      <c r="A299" s="222"/>
      <c r="B299" s="223"/>
      <c r="C299" s="253" t="s">
        <v>434</v>
      </c>
      <c r="D299" s="226"/>
      <c r="E299" s="227">
        <v>1.7835000000000001</v>
      </c>
      <c r="F299" s="225"/>
      <c r="G299" s="225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5"/>
      <c r="AA299" s="215"/>
      <c r="AB299" s="215"/>
      <c r="AC299" s="215"/>
      <c r="AD299" s="215"/>
      <c r="AE299" s="215"/>
      <c r="AF299" s="215"/>
      <c r="AG299" s="215" t="s">
        <v>147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5">
      <c r="A300" s="222"/>
      <c r="B300" s="223"/>
      <c r="C300" s="253" t="s">
        <v>435</v>
      </c>
      <c r="D300" s="226"/>
      <c r="E300" s="227">
        <v>3.2256</v>
      </c>
      <c r="F300" s="225"/>
      <c r="G300" s="225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25"/>
      <c r="Z300" s="215"/>
      <c r="AA300" s="215"/>
      <c r="AB300" s="215"/>
      <c r="AC300" s="215"/>
      <c r="AD300" s="215"/>
      <c r="AE300" s="215"/>
      <c r="AF300" s="215"/>
      <c r="AG300" s="215" t="s">
        <v>147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5">
      <c r="A301" s="222"/>
      <c r="B301" s="223"/>
      <c r="C301" s="253" t="s">
        <v>436</v>
      </c>
      <c r="D301" s="226"/>
      <c r="E301" s="227">
        <v>2.8031999999999999</v>
      </c>
      <c r="F301" s="225"/>
      <c r="G301" s="225"/>
      <c r="H301" s="225"/>
      <c r="I301" s="225"/>
      <c r="J301" s="225"/>
      <c r="K301" s="225"/>
      <c r="L301" s="225"/>
      <c r="M301" s="225"/>
      <c r="N301" s="224"/>
      <c r="O301" s="224"/>
      <c r="P301" s="224"/>
      <c r="Q301" s="224"/>
      <c r="R301" s="225"/>
      <c r="S301" s="225"/>
      <c r="T301" s="225"/>
      <c r="U301" s="225"/>
      <c r="V301" s="225"/>
      <c r="W301" s="225"/>
      <c r="X301" s="225"/>
      <c r="Y301" s="225"/>
      <c r="Z301" s="215"/>
      <c r="AA301" s="215"/>
      <c r="AB301" s="215"/>
      <c r="AC301" s="215"/>
      <c r="AD301" s="215"/>
      <c r="AE301" s="215"/>
      <c r="AF301" s="215"/>
      <c r="AG301" s="215" t="s">
        <v>147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3" x14ac:dyDescent="0.25">
      <c r="A302" s="222"/>
      <c r="B302" s="223"/>
      <c r="C302" s="253" t="s">
        <v>437</v>
      </c>
      <c r="D302" s="226"/>
      <c r="E302" s="227">
        <v>0.93959999999999999</v>
      </c>
      <c r="F302" s="225"/>
      <c r="G302" s="225"/>
      <c r="H302" s="225"/>
      <c r="I302" s="225"/>
      <c r="J302" s="225"/>
      <c r="K302" s="225"/>
      <c r="L302" s="225"/>
      <c r="M302" s="225"/>
      <c r="N302" s="224"/>
      <c r="O302" s="224"/>
      <c r="P302" s="224"/>
      <c r="Q302" s="224"/>
      <c r="R302" s="225"/>
      <c r="S302" s="225"/>
      <c r="T302" s="225"/>
      <c r="U302" s="225"/>
      <c r="V302" s="225"/>
      <c r="W302" s="225"/>
      <c r="X302" s="225"/>
      <c r="Y302" s="225"/>
      <c r="Z302" s="215"/>
      <c r="AA302" s="215"/>
      <c r="AB302" s="215"/>
      <c r="AC302" s="215"/>
      <c r="AD302" s="215"/>
      <c r="AE302" s="215"/>
      <c r="AF302" s="215"/>
      <c r="AG302" s="215" t="s">
        <v>147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3" x14ac:dyDescent="0.25">
      <c r="A303" s="222"/>
      <c r="B303" s="223"/>
      <c r="C303" s="253" t="s">
        <v>438</v>
      </c>
      <c r="D303" s="226"/>
      <c r="E303" s="227">
        <v>3.4594999999999998</v>
      </c>
      <c r="F303" s="225"/>
      <c r="G303" s="225"/>
      <c r="H303" s="225"/>
      <c r="I303" s="225"/>
      <c r="J303" s="225"/>
      <c r="K303" s="225"/>
      <c r="L303" s="225"/>
      <c r="M303" s="225"/>
      <c r="N303" s="224"/>
      <c r="O303" s="224"/>
      <c r="P303" s="224"/>
      <c r="Q303" s="224"/>
      <c r="R303" s="225"/>
      <c r="S303" s="225"/>
      <c r="T303" s="225"/>
      <c r="U303" s="225"/>
      <c r="V303" s="225"/>
      <c r="W303" s="225"/>
      <c r="X303" s="225"/>
      <c r="Y303" s="225"/>
      <c r="Z303" s="215"/>
      <c r="AA303" s="215"/>
      <c r="AB303" s="215"/>
      <c r="AC303" s="215"/>
      <c r="AD303" s="215"/>
      <c r="AE303" s="215"/>
      <c r="AF303" s="215"/>
      <c r="AG303" s="215" t="s">
        <v>147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3" x14ac:dyDescent="0.25">
      <c r="A304" s="222"/>
      <c r="B304" s="223"/>
      <c r="C304" s="253" t="s">
        <v>439</v>
      </c>
      <c r="D304" s="226"/>
      <c r="E304" s="227">
        <v>2.7488999999999999</v>
      </c>
      <c r="F304" s="225"/>
      <c r="G304" s="225"/>
      <c r="H304" s="225"/>
      <c r="I304" s="225"/>
      <c r="J304" s="225"/>
      <c r="K304" s="225"/>
      <c r="L304" s="225"/>
      <c r="M304" s="225"/>
      <c r="N304" s="224"/>
      <c r="O304" s="224"/>
      <c r="P304" s="224"/>
      <c r="Q304" s="224"/>
      <c r="R304" s="225"/>
      <c r="S304" s="225"/>
      <c r="T304" s="225"/>
      <c r="U304" s="225"/>
      <c r="V304" s="225"/>
      <c r="W304" s="225"/>
      <c r="X304" s="225"/>
      <c r="Y304" s="225"/>
      <c r="Z304" s="215"/>
      <c r="AA304" s="215"/>
      <c r="AB304" s="215"/>
      <c r="AC304" s="215"/>
      <c r="AD304" s="215"/>
      <c r="AE304" s="215"/>
      <c r="AF304" s="215"/>
      <c r="AG304" s="215" t="s">
        <v>147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3" x14ac:dyDescent="0.25">
      <c r="A305" s="222"/>
      <c r="B305" s="223"/>
      <c r="C305" s="253" t="s">
        <v>440</v>
      </c>
      <c r="D305" s="226"/>
      <c r="E305" s="227">
        <v>2.0648</v>
      </c>
      <c r="F305" s="225"/>
      <c r="G305" s="225"/>
      <c r="H305" s="225"/>
      <c r="I305" s="225"/>
      <c r="J305" s="225"/>
      <c r="K305" s="225"/>
      <c r="L305" s="225"/>
      <c r="M305" s="225"/>
      <c r="N305" s="224"/>
      <c r="O305" s="224"/>
      <c r="P305" s="224"/>
      <c r="Q305" s="224"/>
      <c r="R305" s="225"/>
      <c r="S305" s="225"/>
      <c r="T305" s="225"/>
      <c r="U305" s="225"/>
      <c r="V305" s="225"/>
      <c r="W305" s="225"/>
      <c r="X305" s="225"/>
      <c r="Y305" s="225"/>
      <c r="Z305" s="215"/>
      <c r="AA305" s="215"/>
      <c r="AB305" s="215"/>
      <c r="AC305" s="215"/>
      <c r="AD305" s="215"/>
      <c r="AE305" s="215"/>
      <c r="AF305" s="215"/>
      <c r="AG305" s="215" t="s">
        <v>147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3" x14ac:dyDescent="0.25">
      <c r="A306" s="222"/>
      <c r="B306" s="223"/>
      <c r="C306" s="253" t="s">
        <v>441</v>
      </c>
      <c r="D306" s="226"/>
      <c r="E306" s="227">
        <v>0.89</v>
      </c>
      <c r="F306" s="225"/>
      <c r="G306" s="225"/>
      <c r="H306" s="225"/>
      <c r="I306" s="225"/>
      <c r="J306" s="225"/>
      <c r="K306" s="225"/>
      <c r="L306" s="225"/>
      <c r="M306" s="225"/>
      <c r="N306" s="224"/>
      <c r="O306" s="224"/>
      <c r="P306" s="224"/>
      <c r="Q306" s="224"/>
      <c r="R306" s="225"/>
      <c r="S306" s="225"/>
      <c r="T306" s="225"/>
      <c r="U306" s="225"/>
      <c r="V306" s="225"/>
      <c r="W306" s="225"/>
      <c r="X306" s="225"/>
      <c r="Y306" s="225"/>
      <c r="Z306" s="215"/>
      <c r="AA306" s="215"/>
      <c r="AB306" s="215"/>
      <c r="AC306" s="215"/>
      <c r="AD306" s="215"/>
      <c r="AE306" s="215"/>
      <c r="AF306" s="215"/>
      <c r="AG306" s="215" t="s">
        <v>147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2" x14ac:dyDescent="0.25">
      <c r="A307" s="222"/>
      <c r="B307" s="223"/>
      <c r="C307" s="254"/>
      <c r="D307" s="245"/>
      <c r="E307" s="245"/>
      <c r="F307" s="245"/>
      <c r="G307" s="245"/>
      <c r="H307" s="225"/>
      <c r="I307" s="225"/>
      <c r="J307" s="225"/>
      <c r="K307" s="225"/>
      <c r="L307" s="225"/>
      <c r="M307" s="225"/>
      <c r="N307" s="224"/>
      <c r="O307" s="224"/>
      <c r="P307" s="224"/>
      <c r="Q307" s="224"/>
      <c r="R307" s="225"/>
      <c r="S307" s="225"/>
      <c r="T307" s="225"/>
      <c r="U307" s="225"/>
      <c r="V307" s="225"/>
      <c r="W307" s="225"/>
      <c r="X307" s="225"/>
      <c r="Y307" s="225"/>
      <c r="Z307" s="215"/>
      <c r="AA307" s="215"/>
      <c r="AB307" s="215"/>
      <c r="AC307" s="215"/>
      <c r="AD307" s="215"/>
      <c r="AE307" s="215"/>
      <c r="AF307" s="215"/>
      <c r="AG307" s="215" t="s">
        <v>165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ht="20.399999999999999" outlineLevel="1" x14ac:dyDescent="0.25">
      <c r="A308" s="238">
        <v>58</v>
      </c>
      <c r="B308" s="239" t="s">
        <v>442</v>
      </c>
      <c r="C308" s="252" t="s">
        <v>443</v>
      </c>
      <c r="D308" s="240" t="s">
        <v>173</v>
      </c>
      <c r="E308" s="241">
        <v>48.171900000000001</v>
      </c>
      <c r="F308" s="242"/>
      <c r="G308" s="243">
        <f>ROUND(E308*F308,2)</f>
        <v>0</v>
      </c>
      <c r="H308" s="242"/>
      <c r="I308" s="243">
        <f>ROUND(E308*H308,2)</f>
        <v>0</v>
      </c>
      <c r="J308" s="242"/>
      <c r="K308" s="243">
        <f>ROUND(E308*J308,2)</f>
        <v>0</v>
      </c>
      <c r="L308" s="243">
        <v>21</v>
      </c>
      <c r="M308" s="243">
        <f>G308*(1+L308/100)</f>
        <v>0</v>
      </c>
      <c r="N308" s="241">
        <v>0</v>
      </c>
      <c r="O308" s="241">
        <f>ROUND(E308*N308,2)</f>
        <v>0</v>
      </c>
      <c r="P308" s="241">
        <v>0.02</v>
      </c>
      <c r="Q308" s="241">
        <f>ROUND(E308*P308,2)</f>
        <v>0.96</v>
      </c>
      <c r="R308" s="243" t="s">
        <v>371</v>
      </c>
      <c r="S308" s="243" t="s">
        <v>197</v>
      </c>
      <c r="T308" s="244" t="s">
        <v>197</v>
      </c>
      <c r="U308" s="225">
        <v>0.13</v>
      </c>
      <c r="V308" s="225">
        <f>ROUND(E308*U308,2)</f>
        <v>6.26</v>
      </c>
      <c r="W308" s="225"/>
      <c r="X308" s="225" t="s">
        <v>143</v>
      </c>
      <c r="Y308" s="225" t="s">
        <v>144</v>
      </c>
      <c r="Z308" s="215"/>
      <c r="AA308" s="215"/>
      <c r="AB308" s="215"/>
      <c r="AC308" s="215"/>
      <c r="AD308" s="215"/>
      <c r="AE308" s="215"/>
      <c r="AF308" s="215"/>
      <c r="AG308" s="215" t="s">
        <v>145</v>
      </c>
      <c r="AH308" s="215"/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2" x14ac:dyDescent="0.25">
      <c r="A309" s="222"/>
      <c r="B309" s="223"/>
      <c r="C309" s="253" t="s">
        <v>444</v>
      </c>
      <c r="D309" s="226"/>
      <c r="E309" s="227">
        <v>6.4240000000000004</v>
      </c>
      <c r="F309" s="225"/>
      <c r="G309" s="225"/>
      <c r="H309" s="225"/>
      <c r="I309" s="225"/>
      <c r="J309" s="225"/>
      <c r="K309" s="225"/>
      <c r="L309" s="225"/>
      <c r="M309" s="225"/>
      <c r="N309" s="224"/>
      <c r="O309" s="224"/>
      <c r="P309" s="224"/>
      <c r="Q309" s="224"/>
      <c r="R309" s="225"/>
      <c r="S309" s="225"/>
      <c r="T309" s="225"/>
      <c r="U309" s="225"/>
      <c r="V309" s="225"/>
      <c r="W309" s="225"/>
      <c r="X309" s="225"/>
      <c r="Y309" s="225"/>
      <c r="Z309" s="215"/>
      <c r="AA309" s="215"/>
      <c r="AB309" s="215"/>
      <c r="AC309" s="215"/>
      <c r="AD309" s="215"/>
      <c r="AE309" s="215"/>
      <c r="AF309" s="215"/>
      <c r="AG309" s="215" t="s">
        <v>147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3" x14ac:dyDescent="0.25">
      <c r="A310" s="222"/>
      <c r="B310" s="223"/>
      <c r="C310" s="253" t="s">
        <v>445</v>
      </c>
      <c r="D310" s="226"/>
      <c r="E310" s="227">
        <v>12.006500000000001</v>
      </c>
      <c r="F310" s="225"/>
      <c r="G310" s="225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25"/>
      <c r="Z310" s="215"/>
      <c r="AA310" s="215"/>
      <c r="AB310" s="215"/>
      <c r="AC310" s="215"/>
      <c r="AD310" s="215"/>
      <c r="AE310" s="215"/>
      <c r="AF310" s="215"/>
      <c r="AG310" s="215" t="s">
        <v>147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3" x14ac:dyDescent="0.25">
      <c r="A311" s="222"/>
      <c r="B311" s="223"/>
      <c r="C311" s="253" t="s">
        <v>446</v>
      </c>
      <c r="D311" s="226"/>
      <c r="E311" s="227">
        <v>5.85</v>
      </c>
      <c r="F311" s="225"/>
      <c r="G311" s="225"/>
      <c r="H311" s="225"/>
      <c r="I311" s="225"/>
      <c r="J311" s="225"/>
      <c r="K311" s="225"/>
      <c r="L311" s="225"/>
      <c r="M311" s="225"/>
      <c r="N311" s="224"/>
      <c r="O311" s="224"/>
      <c r="P311" s="224"/>
      <c r="Q311" s="224"/>
      <c r="R311" s="225"/>
      <c r="S311" s="225"/>
      <c r="T311" s="225"/>
      <c r="U311" s="225"/>
      <c r="V311" s="225"/>
      <c r="W311" s="225"/>
      <c r="X311" s="225"/>
      <c r="Y311" s="225"/>
      <c r="Z311" s="215"/>
      <c r="AA311" s="215"/>
      <c r="AB311" s="215"/>
      <c r="AC311" s="215"/>
      <c r="AD311" s="215"/>
      <c r="AE311" s="215"/>
      <c r="AF311" s="215"/>
      <c r="AG311" s="215" t="s">
        <v>147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3" x14ac:dyDescent="0.25">
      <c r="A312" s="222"/>
      <c r="B312" s="223"/>
      <c r="C312" s="253" t="s">
        <v>447</v>
      </c>
      <c r="D312" s="226"/>
      <c r="E312" s="227">
        <v>12.042</v>
      </c>
      <c r="F312" s="225"/>
      <c r="G312" s="225"/>
      <c r="H312" s="225"/>
      <c r="I312" s="225"/>
      <c r="J312" s="225"/>
      <c r="K312" s="225"/>
      <c r="L312" s="225"/>
      <c r="M312" s="225"/>
      <c r="N312" s="224"/>
      <c r="O312" s="224"/>
      <c r="P312" s="224"/>
      <c r="Q312" s="224"/>
      <c r="R312" s="225"/>
      <c r="S312" s="225"/>
      <c r="T312" s="225"/>
      <c r="U312" s="225"/>
      <c r="V312" s="225"/>
      <c r="W312" s="225"/>
      <c r="X312" s="225"/>
      <c r="Y312" s="225"/>
      <c r="Z312" s="215"/>
      <c r="AA312" s="215"/>
      <c r="AB312" s="215"/>
      <c r="AC312" s="215"/>
      <c r="AD312" s="215"/>
      <c r="AE312" s="215"/>
      <c r="AF312" s="215"/>
      <c r="AG312" s="215" t="s">
        <v>147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3" x14ac:dyDescent="0.25">
      <c r="A313" s="222"/>
      <c r="B313" s="223"/>
      <c r="C313" s="253" t="s">
        <v>448</v>
      </c>
      <c r="D313" s="226"/>
      <c r="E313" s="227">
        <v>0.44940000000000002</v>
      </c>
      <c r="F313" s="225"/>
      <c r="G313" s="225"/>
      <c r="H313" s="225"/>
      <c r="I313" s="225"/>
      <c r="J313" s="225"/>
      <c r="K313" s="225"/>
      <c r="L313" s="225"/>
      <c r="M313" s="225"/>
      <c r="N313" s="224"/>
      <c r="O313" s="224"/>
      <c r="P313" s="224"/>
      <c r="Q313" s="224"/>
      <c r="R313" s="225"/>
      <c r="S313" s="225"/>
      <c r="T313" s="225"/>
      <c r="U313" s="225"/>
      <c r="V313" s="225"/>
      <c r="W313" s="225"/>
      <c r="X313" s="225"/>
      <c r="Y313" s="225"/>
      <c r="Z313" s="215"/>
      <c r="AA313" s="215"/>
      <c r="AB313" s="215"/>
      <c r="AC313" s="215"/>
      <c r="AD313" s="215"/>
      <c r="AE313" s="215"/>
      <c r="AF313" s="215"/>
      <c r="AG313" s="215" t="s">
        <v>147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3" x14ac:dyDescent="0.25">
      <c r="A314" s="222"/>
      <c r="B314" s="223"/>
      <c r="C314" s="253" t="s">
        <v>449</v>
      </c>
      <c r="D314" s="226"/>
      <c r="E314" s="227">
        <v>7.242</v>
      </c>
      <c r="F314" s="225"/>
      <c r="G314" s="225"/>
      <c r="H314" s="225"/>
      <c r="I314" s="225"/>
      <c r="J314" s="225"/>
      <c r="K314" s="225"/>
      <c r="L314" s="225"/>
      <c r="M314" s="225"/>
      <c r="N314" s="224"/>
      <c r="O314" s="224"/>
      <c r="P314" s="224"/>
      <c r="Q314" s="224"/>
      <c r="R314" s="225"/>
      <c r="S314" s="225"/>
      <c r="T314" s="225"/>
      <c r="U314" s="225"/>
      <c r="V314" s="225"/>
      <c r="W314" s="225"/>
      <c r="X314" s="225"/>
      <c r="Y314" s="225"/>
      <c r="Z314" s="215"/>
      <c r="AA314" s="215"/>
      <c r="AB314" s="215"/>
      <c r="AC314" s="215"/>
      <c r="AD314" s="215"/>
      <c r="AE314" s="215"/>
      <c r="AF314" s="215"/>
      <c r="AG314" s="215" t="s">
        <v>147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3" x14ac:dyDescent="0.25">
      <c r="A315" s="222"/>
      <c r="B315" s="223"/>
      <c r="C315" s="253" t="s">
        <v>450</v>
      </c>
      <c r="D315" s="226"/>
      <c r="E315" s="227">
        <v>4.1580000000000004</v>
      </c>
      <c r="F315" s="225"/>
      <c r="G315" s="225"/>
      <c r="H315" s="225"/>
      <c r="I315" s="225"/>
      <c r="J315" s="225"/>
      <c r="K315" s="225"/>
      <c r="L315" s="225"/>
      <c r="M315" s="225"/>
      <c r="N315" s="224"/>
      <c r="O315" s="224"/>
      <c r="P315" s="224"/>
      <c r="Q315" s="224"/>
      <c r="R315" s="225"/>
      <c r="S315" s="225"/>
      <c r="T315" s="225"/>
      <c r="U315" s="225"/>
      <c r="V315" s="225"/>
      <c r="W315" s="225"/>
      <c r="X315" s="225"/>
      <c r="Y315" s="225"/>
      <c r="Z315" s="215"/>
      <c r="AA315" s="215"/>
      <c r="AB315" s="215"/>
      <c r="AC315" s="215"/>
      <c r="AD315" s="215"/>
      <c r="AE315" s="215"/>
      <c r="AF315" s="215"/>
      <c r="AG315" s="215" t="s">
        <v>147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2" x14ac:dyDescent="0.25">
      <c r="A316" s="222"/>
      <c r="B316" s="223"/>
      <c r="C316" s="254"/>
      <c r="D316" s="245"/>
      <c r="E316" s="245"/>
      <c r="F316" s="245"/>
      <c r="G316" s="245"/>
      <c r="H316" s="225"/>
      <c r="I316" s="225"/>
      <c r="J316" s="225"/>
      <c r="K316" s="225"/>
      <c r="L316" s="225"/>
      <c r="M316" s="225"/>
      <c r="N316" s="224"/>
      <c r="O316" s="224"/>
      <c r="P316" s="224"/>
      <c r="Q316" s="224"/>
      <c r="R316" s="225"/>
      <c r="S316" s="225"/>
      <c r="T316" s="225"/>
      <c r="U316" s="225"/>
      <c r="V316" s="225"/>
      <c r="W316" s="225"/>
      <c r="X316" s="225"/>
      <c r="Y316" s="225"/>
      <c r="Z316" s="215"/>
      <c r="AA316" s="215"/>
      <c r="AB316" s="215"/>
      <c r="AC316" s="215"/>
      <c r="AD316" s="215"/>
      <c r="AE316" s="215"/>
      <c r="AF316" s="215"/>
      <c r="AG316" s="215" t="s">
        <v>165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ht="20.399999999999999" outlineLevel="1" x14ac:dyDescent="0.25">
      <c r="A317" s="238">
        <v>59</v>
      </c>
      <c r="B317" s="239" t="s">
        <v>451</v>
      </c>
      <c r="C317" s="252" t="s">
        <v>452</v>
      </c>
      <c r="D317" s="240" t="s">
        <v>173</v>
      </c>
      <c r="E317" s="241">
        <v>8.02</v>
      </c>
      <c r="F317" s="242"/>
      <c r="G317" s="243">
        <f>ROUND(E317*F317,2)</f>
        <v>0</v>
      </c>
      <c r="H317" s="242"/>
      <c r="I317" s="243">
        <f>ROUND(E317*H317,2)</f>
        <v>0</v>
      </c>
      <c r="J317" s="242"/>
      <c r="K317" s="243">
        <f>ROUND(E317*J317,2)</f>
        <v>0</v>
      </c>
      <c r="L317" s="243">
        <v>21</v>
      </c>
      <c r="M317" s="243">
        <f>G317*(1+L317/100)</f>
        <v>0</v>
      </c>
      <c r="N317" s="241">
        <v>0</v>
      </c>
      <c r="O317" s="241">
        <f>ROUND(E317*N317,2)</f>
        <v>0</v>
      </c>
      <c r="P317" s="241">
        <v>4.5999999999999999E-2</v>
      </c>
      <c r="Q317" s="241">
        <f>ROUND(E317*P317,2)</f>
        <v>0.37</v>
      </c>
      <c r="R317" s="243" t="s">
        <v>371</v>
      </c>
      <c r="S317" s="243" t="s">
        <v>197</v>
      </c>
      <c r="T317" s="244" t="s">
        <v>197</v>
      </c>
      <c r="U317" s="225">
        <v>0.26</v>
      </c>
      <c r="V317" s="225">
        <f>ROUND(E317*U317,2)</f>
        <v>2.09</v>
      </c>
      <c r="W317" s="225"/>
      <c r="X317" s="225" t="s">
        <v>143</v>
      </c>
      <c r="Y317" s="225" t="s">
        <v>144</v>
      </c>
      <c r="Z317" s="215"/>
      <c r="AA317" s="215"/>
      <c r="AB317" s="215"/>
      <c r="AC317" s="215"/>
      <c r="AD317" s="215"/>
      <c r="AE317" s="215"/>
      <c r="AF317" s="215"/>
      <c r="AG317" s="215" t="s">
        <v>145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2" x14ac:dyDescent="0.25">
      <c r="A318" s="222"/>
      <c r="B318" s="223"/>
      <c r="C318" s="253" t="s">
        <v>453</v>
      </c>
      <c r="D318" s="226"/>
      <c r="E318" s="227">
        <v>6.02</v>
      </c>
      <c r="F318" s="225"/>
      <c r="G318" s="225"/>
      <c r="H318" s="225"/>
      <c r="I318" s="225"/>
      <c r="J318" s="225"/>
      <c r="K318" s="225"/>
      <c r="L318" s="225"/>
      <c r="M318" s="225"/>
      <c r="N318" s="224"/>
      <c r="O318" s="224"/>
      <c r="P318" s="224"/>
      <c r="Q318" s="224"/>
      <c r="R318" s="225"/>
      <c r="S318" s="225"/>
      <c r="T318" s="225"/>
      <c r="U318" s="225"/>
      <c r="V318" s="225"/>
      <c r="W318" s="225"/>
      <c r="X318" s="225"/>
      <c r="Y318" s="225"/>
      <c r="Z318" s="215"/>
      <c r="AA318" s="215"/>
      <c r="AB318" s="215"/>
      <c r="AC318" s="215"/>
      <c r="AD318" s="215"/>
      <c r="AE318" s="215"/>
      <c r="AF318" s="215"/>
      <c r="AG318" s="215" t="s">
        <v>147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3" x14ac:dyDescent="0.25">
      <c r="A319" s="222"/>
      <c r="B319" s="223"/>
      <c r="C319" s="253" t="s">
        <v>454</v>
      </c>
      <c r="D319" s="226"/>
      <c r="E319" s="227">
        <v>2</v>
      </c>
      <c r="F319" s="225"/>
      <c r="G319" s="225"/>
      <c r="H319" s="225"/>
      <c r="I319" s="225"/>
      <c r="J319" s="225"/>
      <c r="K319" s="225"/>
      <c r="L319" s="225"/>
      <c r="M319" s="225"/>
      <c r="N319" s="224"/>
      <c r="O319" s="224"/>
      <c r="P319" s="224"/>
      <c r="Q319" s="224"/>
      <c r="R319" s="225"/>
      <c r="S319" s="225"/>
      <c r="T319" s="225"/>
      <c r="U319" s="225"/>
      <c r="V319" s="225"/>
      <c r="W319" s="225"/>
      <c r="X319" s="225"/>
      <c r="Y319" s="225"/>
      <c r="Z319" s="215"/>
      <c r="AA319" s="215"/>
      <c r="AB319" s="215"/>
      <c r="AC319" s="215"/>
      <c r="AD319" s="215"/>
      <c r="AE319" s="215"/>
      <c r="AF319" s="215"/>
      <c r="AG319" s="215" t="s">
        <v>147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2" x14ac:dyDescent="0.25">
      <c r="A320" s="222"/>
      <c r="B320" s="223"/>
      <c r="C320" s="254"/>
      <c r="D320" s="245"/>
      <c r="E320" s="245"/>
      <c r="F320" s="245"/>
      <c r="G320" s="245"/>
      <c r="H320" s="225"/>
      <c r="I320" s="225"/>
      <c r="J320" s="225"/>
      <c r="K320" s="225"/>
      <c r="L320" s="225"/>
      <c r="M320" s="225"/>
      <c r="N320" s="224"/>
      <c r="O320" s="224"/>
      <c r="P320" s="224"/>
      <c r="Q320" s="224"/>
      <c r="R320" s="225"/>
      <c r="S320" s="225"/>
      <c r="T320" s="225"/>
      <c r="U320" s="225"/>
      <c r="V320" s="225"/>
      <c r="W320" s="225"/>
      <c r="X320" s="225"/>
      <c r="Y320" s="225"/>
      <c r="Z320" s="215"/>
      <c r="AA320" s="215"/>
      <c r="AB320" s="215"/>
      <c r="AC320" s="215"/>
      <c r="AD320" s="215"/>
      <c r="AE320" s="215"/>
      <c r="AF320" s="215"/>
      <c r="AG320" s="215" t="s">
        <v>165</v>
      </c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5">
      <c r="A321" s="238">
        <v>60</v>
      </c>
      <c r="B321" s="239" t="s">
        <v>455</v>
      </c>
      <c r="C321" s="252" t="s">
        <v>456</v>
      </c>
      <c r="D321" s="240" t="s">
        <v>173</v>
      </c>
      <c r="E321" s="241">
        <v>8.9600000000000009</v>
      </c>
      <c r="F321" s="242"/>
      <c r="G321" s="243">
        <f>ROUND(E321*F321,2)</f>
        <v>0</v>
      </c>
      <c r="H321" s="242"/>
      <c r="I321" s="243">
        <f>ROUND(E321*H321,2)</f>
        <v>0</v>
      </c>
      <c r="J321" s="242"/>
      <c r="K321" s="243">
        <f>ROUND(E321*J321,2)</f>
        <v>0</v>
      </c>
      <c r="L321" s="243">
        <v>21</v>
      </c>
      <c r="M321" s="243">
        <f>G321*(1+L321/100)</f>
        <v>0</v>
      </c>
      <c r="N321" s="241">
        <v>0</v>
      </c>
      <c r="O321" s="241">
        <f>ROUND(E321*N321,2)</f>
        <v>0</v>
      </c>
      <c r="P321" s="241">
        <v>4.1999999999999997E-3</v>
      </c>
      <c r="Q321" s="241">
        <f>ROUND(E321*P321,2)</f>
        <v>0.04</v>
      </c>
      <c r="R321" s="243" t="s">
        <v>371</v>
      </c>
      <c r="S321" s="243" t="s">
        <v>197</v>
      </c>
      <c r="T321" s="244" t="s">
        <v>197</v>
      </c>
      <c r="U321" s="225">
        <v>0.13300000000000001</v>
      </c>
      <c r="V321" s="225">
        <f>ROUND(E321*U321,2)</f>
        <v>1.19</v>
      </c>
      <c r="W321" s="225"/>
      <c r="X321" s="225" t="s">
        <v>143</v>
      </c>
      <c r="Y321" s="225" t="s">
        <v>144</v>
      </c>
      <c r="Z321" s="215"/>
      <c r="AA321" s="215"/>
      <c r="AB321" s="215"/>
      <c r="AC321" s="215"/>
      <c r="AD321" s="215"/>
      <c r="AE321" s="215"/>
      <c r="AF321" s="215"/>
      <c r="AG321" s="215" t="s">
        <v>145</v>
      </c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2" x14ac:dyDescent="0.25">
      <c r="A322" s="222"/>
      <c r="B322" s="223"/>
      <c r="C322" s="253" t="s">
        <v>296</v>
      </c>
      <c r="D322" s="226"/>
      <c r="E322" s="227">
        <v>8.9600000000000009</v>
      </c>
      <c r="F322" s="225"/>
      <c r="G322" s="225"/>
      <c r="H322" s="225"/>
      <c r="I322" s="225"/>
      <c r="J322" s="225"/>
      <c r="K322" s="225"/>
      <c r="L322" s="225"/>
      <c r="M322" s="225"/>
      <c r="N322" s="224"/>
      <c r="O322" s="224"/>
      <c r="P322" s="224"/>
      <c r="Q322" s="224"/>
      <c r="R322" s="225"/>
      <c r="S322" s="225"/>
      <c r="T322" s="225"/>
      <c r="U322" s="225"/>
      <c r="V322" s="225"/>
      <c r="W322" s="225"/>
      <c r="X322" s="225"/>
      <c r="Y322" s="225"/>
      <c r="Z322" s="215"/>
      <c r="AA322" s="215"/>
      <c r="AB322" s="215"/>
      <c r="AC322" s="215"/>
      <c r="AD322" s="215"/>
      <c r="AE322" s="215"/>
      <c r="AF322" s="215"/>
      <c r="AG322" s="215" t="s">
        <v>147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2" x14ac:dyDescent="0.25">
      <c r="A323" s="222"/>
      <c r="B323" s="223"/>
      <c r="C323" s="254"/>
      <c r="D323" s="245"/>
      <c r="E323" s="245"/>
      <c r="F323" s="245"/>
      <c r="G323" s="245"/>
      <c r="H323" s="225"/>
      <c r="I323" s="225"/>
      <c r="J323" s="225"/>
      <c r="K323" s="225"/>
      <c r="L323" s="225"/>
      <c r="M323" s="225"/>
      <c r="N323" s="224"/>
      <c r="O323" s="224"/>
      <c r="P323" s="224"/>
      <c r="Q323" s="224"/>
      <c r="R323" s="225"/>
      <c r="S323" s="225"/>
      <c r="T323" s="225"/>
      <c r="U323" s="225"/>
      <c r="V323" s="225"/>
      <c r="W323" s="225"/>
      <c r="X323" s="225"/>
      <c r="Y323" s="225"/>
      <c r="Z323" s="215"/>
      <c r="AA323" s="215"/>
      <c r="AB323" s="215"/>
      <c r="AC323" s="215"/>
      <c r="AD323" s="215"/>
      <c r="AE323" s="215"/>
      <c r="AF323" s="215"/>
      <c r="AG323" s="215" t="s">
        <v>165</v>
      </c>
      <c r="AH323" s="215"/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5">
      <c r="A324" s="238">
        <v>61</v>
      </c>
      <c r="B324" s="239" t="s">
        <v>457</v>
      </c>
      <c r="C324" s="252" t="s">
        <v>458</v>
      </c>
      <c r="D324" s="240" t="s">
        <v>173</v>
      </c>
      <c r="E324" s="241">
        <v>24.085000000000001</v>
      </c>
      <c r="F324" s="242"/>
      <c r="G324" s="243">
        <f>ROUND(E324*F324,2)</f>
        <v>0</v>
      </c>
      <c r="H324" s="242"/>
      <c r="I324" s="243">
        <f>ROUND(E324*H324,2)</f>
        <v>0</v>
      </c>
      <c r="J324" s="242"/>
      <c r="K324" s="243">
        <f>ROUND(E324*J324,2)</f>
        <v>0</v>
      </c>
      <c r="L324" s="243">
        <v>21</v>
      </c>
      <c r="M324" s="243">
        <f>G324*(1+L324/100)</f>
        <v>0</v>
      </c>
      <c r="N324" s="241">
        <v>0</v>
      </c>
      <c r="O324" s="241">
        <f>ROUND(E324*N324,2)</f>
        <v>0</v>
      </c>
      <c r="P324" s="241">
        <v>4.1999999999999997E-3</v>
      </c>
      <c r="Q324" s="241">
        <f>ROUND(E324*P324,2)</f>
        <v>0.1</v>
      </c>
      <c r="R324" s="243" t="s">
        <v>371</v>
      </c>
      <c r="S324" s="243" t="s">
        <v>197</v>
      </c>
      <c r="T324" s="244" t="s">
        <v>197</v>
      </c>
      <c r="U324" s="225">
        <v>0.105</v>
      </c>
      <c r="V324" s="225">
        <f>ROUND(E324*U324,2)</f>
        <v>2.5299999999999998</v>
      </c>
      <c r="W324" s="225"/>
      <c r="X324" s="225" t="s">
        <v>143</v>
      </c>
      <c r="Y324" s="225" t="s">
        <v>144</v>
      </c>
      <c r="Z324" s="215"/>
      <c r="AA324" s="215"/>
      <c r="AB324" s="215"/>
      <c r="AC324" s="215"/>
      <c r="AD324" s="215"/>
      <c r="AE324" s="215"/>
      <c r="AF324" s="215"/>
      <c r="AG324" s="215" t="s">
        <v>145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2" x14ac:dyDescent="0.25">
      <c r="A325" s="222"/>
      <c r="B325" s="223"/>
      <c r="C325" s="253" t="s">
        <v>459</v>
      </c>
      <c r="D325" s="226"/>
      <c r="E325" s="227">
        <v>24.085000000000001</v>
      </c>
      <c r="F325" s="225"/>
      <c r="G325" s="225"/>
      <c r="H325" s="225"/>
      <c r="I325" s="225"/>
      <c r="J325" s="225"/>
      <c r="K325" s="225"/>
      <c r="L325" s="225"/>
      <c r="M325" s="225"/>
      <c r="N325" s="224"/>
      <c r="O325" s="224"/>
      <c r="P325" s="224"/>
      <c r="Q325" s="224"/>
      <c r="R325" s="225"/>
      <c r="S325" s="225"/>
      <c r="T325" s="225"/>
      <c r="U325" s="225"/>
      <c r="V325" s="225"/>
      <c r="W325" s="225"/>
      <c r="X325" s="225"/>
      <c r="Y325" s="225"/>
      <c r="Z325" s="215"/>
      <c r="AA325" s="215"/>
      <c r="AB325" s="215"/>
      <c r="AC325" s="215"/>
      <c r="AD325" s="215"/>
      <c r="AE325" s="215"/>
      <c r="AF325" s="215"/>
      <c r="AG325" s="215" t="s">
        <v>147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2" x14ac:dyDescent="0.25">
      <c r="A326" s="222"/>
      <c r="B326" s="223"/>
      <c r="C326" s="254"/>
      <c r="D326" s="245"/>
      <c r="E326" s="245"/>
      <c r="F326" s="245"/>
      <c r="G326" s="245"/>
      <c r="H326" s="225"/>
      <c r="I326" s="225"/>
      <c r="J326" s="225"/>
      <c r="K326" s="225"/>
      <c r="L326" s="225"/>
      <c r="M326" s="225"/>
      <c r="N326" s="224"/>
      <c r="O326" s="224"/>
      <c r="P326" s="224"/>
      <c r="Q326" s="224"/>
      <c r="R326" s="225"/>
      <c r="S326" s="225"/>
      <c r="T326" s="225"/>
      <c r="U326" s="225"/>
      <c r="V326" s="225"/>
      <c r="W326" s="225"/>
      <c r="X326" s="225"/>
      <c r="Y326" s="225"/>
      <c r="Z326" s="215"/>
      <c r="AA326" s="215"/>
      <c r="AB326" s="215"/>
      <c r="AC326" s="215"/>
      <c r="AD326" s="215"/>
      <c r="AE326" s="215"/>
      <c r="AF326" s="215"/>
      <c r="AG326" s="215" t="s">
        <v>165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5">
      <c r="A327" s="238">
        <v>62</v>
      </c>
      <c r="B327" s="239" t="s">
        <v>460</v>
      </c>
      <c r="C327" s="252" t="s">
        <v>461</v>
      </c>
      <c r="D327" s="240" t="s">
        <v>173</v>
      </c>
      <c r="E327" s="241">
        <v>93.075000000000003</v>
      </c>
      <c r="F327" s="242"/>
      <c r="G327" s="243">
        <f>ROUND(E327*F327,2)</f>
        <v>0</v>
      </c>
      <c r="H327" s="242"/>
      <c r="I327" s="243">
        <f>ROUND(E327*H327,2)</f>
        <v>0</v>
      </c>
      <c r="J327" s="242"/>
      <c r="K327" s="243">
        <f>ROUND(E327*J327,2)</f>
        <v>0</v>
      </c>
      <c r="L327" s="243">
        <v>21</v>
      </c>
      <c r="M327" s="243">
        <f>G327*(1+L327/100)</f>
        <v>0</v>
      </c>
      <c r="N327" s="241">
        <v>0</v>
      </c>
      <c r="O327" s="241">
        <f>ROUND(E327*N327,2)</f>
        <v>0</v>
      </c>
      <c r="P327" s="241">
        <v>1.4E-2</v>
      </c>
      <c r="Q327" s="241">
        <f>ROUND(E327*P327,2)</f>
        <v>1.3</v>
      </c>
      <c r="R327" s="243" t="s">
        <v>371</v>
      </c>
      <c r="S327" s="243" t="s">
        <v>197</v>
      </c>
      <c r="T327" s="244" t="s">
        <v>197</v>
      </c>
      <c r="U327" s="225">
        <v>0.22</v>
      </c>
      <c r="V327" s="225">
        <f>ROUND(E327*U327,2)</f>
        <v>20.48</v>
      </c>
      <c r="W327" s="225"/>
      <c r="X327" s="225" t="s">
        <v>143</v>
      </c>
      <c r="Y327" s="225" t="s">
        <v>144</v>
      </c>
      <c r="Z327" s="215"/>
      <c r="AA327" s="215"/>
      <c r="AB327" s="215"/>
      <c r="AC327" s="215"/>
      <c r="AD327" s="215"/>
      <c r="AE327" s="215"/>
      <c r="AF327" s="215"/>
      <c r="AG327" s="215" t="s">
        <v>145</v>
      </c>
      <c r="AH327" s="215"/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2" x14ac:dyDescent="0.25">
      <c r="A328" s="222"/>
      <c r="B328" s="223"/>
      <c r="C328" s="253" t="s">
        <v>462</v>
      </c>
      <c r="D328" s="226"/>
      <c r="E328" s="227">
        <v>60.97</v>
      </c>
      <c r="F328" s="225"/>
      <c r="G328" s="225"/>
      <c r="H328" s="225"/>
      <c r="I328" s="225"/>
      <c r="J328" s="225"/>
      <c r="K328" s="225"/>
      <c r="L328" s="225"/>
      <c r="M328" s="225"/>
      <c r="N328" s="224"/>
      <c r="O328" s="224"/>
      <c r="P328" s="224"/>
      <c r="Q328" s="224"/>
      <c r="R328" s="225"/>
      <c r="S328" s="225"/>
      <c r="T328" s="225"/>
      <c r="U328" s="225"/>
      <c r="V328" s="225"/>
      <c r="W328" s="225"/>
      <c r="X328" s="225"/>
      <c r="Y328" s="225"/>
      <c r="Z328" s="215"/>
      <c r="AA328" s="215"/>
      <c r="AB328" s="215"/>
      <c r="AC328" s="215"/>
      <c r="AD328" s="215"/>
      <c r="AE328" s="215"/>
      <c r="AF328" s="215"/>
      <c r="AG328" s="215" t="s">
        <v>147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3" x14ac:dyDescent="0.25">
      <c r="A329" s="222"/>
      <c r="B329" s="223"/>
      <c r="C329" s="253" t="s">
        <v>463</v>
      </c>
      <c r="D329" s="226"/>
      <c r="E329" s="227">
        <v>8.02</v>
      </c>
      <c r="F329" s="225"/>
      <c r="G329" s="225"/>
      <c r="H329" s="225"/>
      <c r="I329" s="225"/>
      <c r="J329" s="225"/>
      <c r="K329" s="225"/>
      <c r="L329" s="225"/>
      <c r="M329" s="225"/>
      <c r="N329" s="224"/>
      <c r="O329" s="224"/>
      <c r="P329" s="224"/>
      <c r="Q329" s="224"/>
      <c r="R329" s="225"/>
      <c r="S329" s="225"/>
      <c r="T329" s="225"/>
      <c r="U329" s="225"/>
      <c r="V329" s="225"/>
      <c r="W329" s="225"/>
      <c r="X329" s="225"/>
      <c r="Y329" s="225"/>
      <c r="Z329" s="215"/>
      <c r="AA329" s="215"/>
      <c r="AB329" s="215"/>
      <c r="AC329" s="215"/>
      <c r="AD329" s="215"/>
      <c r="AE329" s="215"/>
      <c r="AF329" s="215"/>
      <c r="AG329" s="215" t="s">
        <v>147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3" x14ac:dyDescent="0.25">
      <c r="A330" s="222"/>
      <c r="B330" s="223"/>
      <c r="C330" s="253" t="s">
        <v>464</v>
      </c>
      <c r="D330" s="226"/>
      <c r="E330" s="227">
        <v>24.085000000000001</v>
      </c>
      <c r="F330" s="225"/>
      <c r="G330" s="225"/>
      <c r="H330" s="225"/>
      <c r="I330" s="225"/>
      <c r="J330" s="225"/>
      <c r="K330" s="225"/>
      <c r="L330" s="225"/>
      <c r="M330" s="225"/>
      <c r="N330" s="224"/>
      <c r="O330" s="224"/>
      <c r="P330" s="224"/>
      <c r="Q330" s="224"/>
      <c r="R330" s="225"/>
      <c r="S330" s="225"/>
      <c r="T330" s="225"/>
      <c r="U330" s="225"/>
      <c r="V330" s="225"/>
      <c r="W330" s="225"/>
      <c r="X330" s="225"/>
      <c r="Y330" s="225"/>
      <c r="Z330" s="215"/>
      <c r="AA330" s="215"/>
      <c r="AB330" s="215"/>
      <c r="AC330" s="215"/>
      <c r="AD330" s="215"/>
      <c r="AE330" s="215"/>
      <c r="AF330" s="215"/>
      <c r="AG330" s="215" t="s">
        <v>147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2" x14ac:dyDescent="0.25">
      <c r="A331" s="222"/>
      <c r="B331" s="223"/>
      <c r="C331" s="254"/>
      <c r="D331" s="245"/>
      <c r="E331" s="245"/>
      <c r="F331" s="245"/>
      <c r="G331" s="245"/>
      <c r="H331" s="225"/>
      <c r="I331" s="225"/>
      <c r="J331" s="225"/>
      <c r="K331" s="225"/>
      <c r="L331" s="225"/>
      <c r="M331" s="225"/>
      <c r="N331" s="224"/>
      <c r="O331" s="224"/>
      <c r="P331" s="224"/>
      <c r="Q331" s="224"/>
      <c r="R331" s="225"/>
      <c r="S331" s="225"/>
      <c r="T331" s="225"/>
      <c r="U331" s="225"/>
      <c r="V331" s="225"/>
      <c r="W331" s="225"/>
      <c r="X331" s="225"/>
      <c r="Y331" s="225"/>
      <c r="Z331" s="215"/>
      <c r="AA331" s="215"/>
      <c r="AB331" s="215"/>
      <c r="AC331" s="215"/>
      <c r="AD331" s="215"/>
      <c r="AE331" s="215"/>
      <c r="AF331" s="215"/>
      <c r="AG331" s="215" t="s">
        <v>165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ht="20.399999999999999" outlineLevel="1" x14ac:dyDescent="0.25">
      <c r="A332" s="238">
        <v>63</v>
      </c>
      <c r="B332" s="239" t="s">
        <v>465</v>
      </c>
      <c r="C332" s="252" t="s">
        <v>466</v>
      </c>
      <c r="D332" s="240" t="s">
        <v>228</v>
      </c>
      <c r="E332" s="241">
        <v>3.18</v>
      </c>
      <c r="F332" s="242"/>
      <c r="G332" s="243">
        <f>ROUND(E332*F332,2)</f>
        <v>0</v>
      </c>
      <c r="H332" s="242"/>
      <c r="I332" s="243">
        <f>ROUND(E332*H332,2)</f>
        <v>0</v>
      </c>
      <c r="J332" s="242"/>
      <c r="K332" s="243">
        <f>ROUND(E332*J332,2)</f>
        <v>0</v>
      </c>
      <c r="L332" s="243">
        <v>21</v>
      </c>
      <c r="M332" s="243">
        <f>G332*(1+L332/100)</f>
        <v>0</v>
      </c>
      <c r="N332" s="241">
        <v>0</v>
      </c>
      <c r="O332" s="241">
        <f>ROUND(E332*N332,2)</f>
        <v>0</v>
      </c>
      <c r="P332" s="241">
        <v>0.01</v>
      </c>
      <c r="Q332" s="241">
        <f>ROUND(E332*P332,2)</f>
        <v>0.03</v>
      </c>
      <c r="R332" s="243" t="s">
        <v>371</v>
      </c>
      <c r="S332" s="243" t="s">
        <v>197</v>
      </c>
      <c r="T332" s="244" t="s">
        <v>197</v>
      </c>
      <c r="U332" s="225">
        <v>0.32</v>
      </c>
      <c r="V332" s="225">
        <f>ROUND(E332*U332,2)</f>
        <v>1.02</v>
      </c>
      <c r="W332" s="225"/>
      <c r="X332" s="225" t="s">
        <v>143</v>
      </c>
      <c r="Y332" s="225" t="s">
        <v>144</v>
      </c>
      <c r="Z332" s="215"/>
      <c r="AA332" s="215"/>
      <c r="AB332" s="215"/>
      <c r="AC332" s="215"/>
      <c r="AD332" s="215"/>
      <c r="AE332" s="215"/>
      <c r="AF332" s="215"/>
      <c r="AG332" s="215" t="s">
        <v>145</v>
      </c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2" x14ac:dyDescent="0.25">
      <c r="A333" s="222"/>
      <c r="B333" s="223"/>
      <c r="C333" s="255" t="s">
        <v>467</v>
      </c>
      <c r="D333" s="246"/>
      <c r="E333" s="246"/>
      <c r="F333" s="246"/>
      <c r="G333" s="246"/>
      <c r="H333" s="225"/>
      <c r="I333" s="225"/>
      <c r="J333" s="225"/>
      <c r="K333" s="225"/>
      <c r="L333" s="225"/>
      <c r="M333" s="225"/>
      <c r="N333" s="224"/>
      <c r="O333" s="224"/>
      <c r="P333" s="224"/>
      <c r="Q333" s="224"/>
      <c r="R333" s="225"/>
      <c r="S333" s="225"/>
      <c r="T333" s="225"/>
      <c r="U333" s="225"/>
      <c r="V333" s="225"/>
      <c r="W333" s="225"/>
      <c r="X333" s="225"/>
      <c r="Y333" s="225"/>
      <c r="Z333" s="215"/>
      <c r="AA333" s="215"/>
      <c r="AB333" s="215"/>
      <c r="AC333" s="215"/>
      <c r="AD333" s="215"/>
      <c r="AE333" s="215"/>
      <c r="AF333" s="215"/>
      <c r="AG333" s="215" t="s">
        <v>199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2" x14ac:dyDescent="0.25">
      <c r="A334" s="222"/>
      <c r="B334" s="223"/>
      <c r="C334" s="253" t="s">
        <v>468</v>
      </c>
      <c r="D334" s="226"/>
      <c r="E334" s="227"/>
      <c r="F334" s="225"/>
      <c r="G334" s="225"/>
      <c r="H334" s="225"/>
      <c r="I334" s="225"/>
      <c r="J334" s="225"/>
      <c r="K334" s="225"/>
      <c r="L334" s="225"/>
      <c r="M334" s="225"/>
      <c r="N334" s="224"/>
      <c r="O334" s="224"/>
      <c r="P334" s="224"/>
      <c r="Q334" s="224"/>
      <c r="R334" s="225"/>
      <c r="S334" s="225"/>
      <c r="T334" s="225"/>
      <c r="U334" s="225"/>
      <c r="V334" s="225"/>
      <c r="W334" s="225"/>
      <c r="X334" s="225"/>
      <c r="Y334" s="225"/>
      <c r="Z334" s="215"/>
      <c r="AA334" s="215"/>
      <c r="AB334" s="215"/>
      <c r="AC334" s="215"/>
      <c r="AD334" s="215"/>
      <c r="AE334" s="215"/>
      <c r="AF334" s="215"/>
      <c r="AG334" s="215" t="s">
        <v>147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3" x14ac:dyDescent="0.25">
      <c r="A335" s="222"/>
      <c r="B335" s="223"/>
      <c r="C335" s="253" t="s">
        <v>469</v>
      </c>
      <c r="D335" s="226"/>
      <c r="E335" s="227">
        <v>3.18</v>
      </c>
      <c r="F335" s="225"/>
      <c r="G335" s="225"/>
      <c r="H335" s="225"/>
      <c r="I335" s="225"/>
      <c r="J335" s="225"/>
      <c r="K335" s="225"/>
      <c r="L335" s="225"/>
      <c r="M335" s="225"/>
      <c r="N335" s="224"/>
      <c r="O335" s="224"/>
      <c r="P335" s="224"/>
      <c r="Q335" s="224"/>
      <c r="R335" s="225"/>
      <c r="S335" s="225"/>
      <c r="T335" s="225"/>
      <c r="U335" s="225"/>
      <c r="V335" s="225"/>
      <c r="W335" s="225"/>
      <c r="X335" s="225"/>
      <c r="Y335" s="225"/>
      <c r="Z335" s="215"/>
      <c r="AA335" s="215"/>
      <c r="AB335" s="215"/>
      <c r="AC335" s="215"/>
      <c r="AD335" s="215"/>
      <c r="AE335" s="215"/>
      <c r="AF335" s="215"/>
      <c r="AG335" s="215" t="s">
        <v>147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2" x14ac:dyDescent="0.25">
      <c r="A336" s="222"/>
      <c r="B336" s="223"/>
      <c r="C336" s="254"/>
      <c r="D336" s="245"/>
      <c r="E336" s="245"/>
      <c r="F336" s="245"/>
      <c r="G336" s="245"/>
      <c r="H336" s="225"/>
      <c r="I336" s="225"/>
      <c r="J336" s="225"/>
      <c r="K336" s="225"/>
      <c r="L336" s="225"/>
      <c r="M336" s="225"/>
      <c r="N336" s="224"/>
      <c r="O336" s="224"/>
      <c r="P336" s="224"/>
      <c r="Q336" s="224"/>
      <c r="R336" s="225"/>
      <c r="S336" s="225"/>
      <c r="T336" s="225"/>
      <c r="U336" s="225"/>
      <c r="V336" s="225"/>
      <c r="W336" s="225"/>
      <c r="X336" s="225"/>
      <c r="Y336" s="225"/>
      <c r="Z336" s="215"/>
      <c r="AA336" s="215"/>
      <c r="AB336" s="215"/>
      <c r="AC336" s="215"/>
      <c r="AD336" s="215"/>
      <c r="AE336" s="215"/>
      <c r="AF336" s="215"/>
      <c r="AG336" s="215" t="s">
        <v>165</v>
      </c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ht="20.399999999999999" outlineLevel="1" x14ac:dyDescent="0.25">
      <c r="A337" s="238">
        <v>64</v>
      </c>
      <c r="B337" s="239" t="s">
        <v>470</v>
      </c>
      <c r="C337" s="252" t="s">
        <v>471</v>
      </c>
      <c r="D337" s="240" t="s">
        <v>173</v>
      </c>
      <c r="E337" s="241">
        <v>60.971200000000003</v>
      </c>
      <c r="F337" s="242"/>
      <c r="G337" s="243">
        <f>ROUND(E337*F337,2)</f>
        <v>0</v>
      </c>
      <c r="H337" s="242"/>
      <c r="I337" s="243">
        <f>ROUND(E337*H337,2)</f>
        <v>0</v>
      </c>
      <c r="J337" s="242"/>
      <c r="K337" s="243">
        <f>ROUND(E337*J337,2)</f>
        <v>0</v>
      </c>
      <c r="L337" s="243">
        <v>21</v>
      </c>
      <c r="M337" s="243">
        <f>G337*(1+L337/100)</f>
        <v>0</v>
      </c>
      <c r="N337" s="241">
        <v>0</v>
      </c>
      <c r="O337" s="241">
        <f>ROUND(E337*N337,2)</f>
        <v>0</v>
      </c>
      <c r="P337" s="241">
        <v>6.8000000000000005E-2</v>
      </c>
      <c r="Q337" s="241">
        <f>ROUND(E337*P337,2)</f>
        <v>4.1500000000000004</v>
      </c>
      <c r="R337" s="243" t="s">
        <v>371</v>
      </c>
      <c r="S337" s="243" t="s">
        <v>197</v>
      </c>
      <c r="T337" s="244" t="s">
        <v>197</v>
      </c>
      <c r="U337" s="225">
        <v>0.3</v>
      </c>
      <c r="V337" s="225">
        <f>ROUND(E337*U337,2)</f>
        <v>18.29</v>
      </c>
      <c r="W337" s="225"/>
      <c r="X337" s="225" t="s">
        <v>143</v>
      </c>
      <c r="Y337" s="225" t="s">
        <v>144</v>
      </c>
      <c r="Z337" s="215"/>
      <c r="AA337" s="215"/>
      <c r="AB337" s="215"/>
      <c r="AC337" s="215"/>
      <c r="AD337" s="215"/>
      <c r="AE337" s="215"/>
      <c r="AF337" s="215"/>
      <c r="AG337" s="215" t="s">
        <v>145</v>
      </c>
      <c r="AH337" s="215"/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2" x14ac:dyDescent="0.25">
      <c r="A338" s="222"/>
      <c r="B338" s="223"/>
      <c r="C338" s="255" t="s">
        <v>467</v>
      </c>
      <c r="D338" s="246"/>
      <c r="E338" s="246"/>
      <c r="F338" s="246"/>
      <c r="G338" s="246"/>
      <c r="H338" s="225"/>
      <c r="I338" s="225"/>
      <c r="J338" s="225"/>
      <c r="K338" s="225"/>
      <c r="L338" s="225"/>
      <c r="M338" s="225"/>
      <c r="N338" s="224"/>
      <c r="O338" s="224"/>
      <c r="P338" s="224"/>
      <c r="Q338" s="224"/>
      <c r="R338" s="225"/>
      <c r="S338" s="225"/>
      <c r="T338" s="225"/>
      <c r="U338" s="225"/>
      <c r="V338" s="225"/>
      <c r="W338" s="225"/>
      <c r="X338" s="225"/>
      <c r="Y338" s="225"/>
      <c r="Z338" s="215"/>
      <c r="AA338" s="215"/>
      <c r="AB338" s="215"/>
      <c r="AC338" s="215"/>
      <c r="AD338" s="215"/>
      <c r="AE338" s="215"/>
      <c r="AF338" s="215"/>
      <c r="AG338" s="215" t="s">
        <v>199</v>
      </c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2" x14ac:dyDescent="0.25">
      <c r="A339" s="222"/>
      <c r="B339" s="223"/>
      <c r="C339" s="253" t="s">
        <v>472</v>
      </c>
      <c r="D339" s="226"/>
      <c r="E339" s="227"/>
      <c r="F339" s="225"/>
      <c r="G339" s="225"/>
      <c r="H339" s="225"/>
      <c r="I339" s="225"/>
      <c r="J339" s="225"/>
      <c r="K339" s="225"/>
      <c r="L339" s="225"/>
      <c r="M339" s="225"/>
      <c r="N339" s="224"/>
      <c r="O339" s="224"/>
      <c r="P339" s="224"/>
      <c r="Q339" s="224"/>
      <c r="R339" s="225"/>
      <c r="S339" s="225"/>
      <c r="T339" s="225"/>
      <c r="U339" s="225"/>
      <c r="V339" s="225"/>
      <c r="W339" s="225"/>
      <c r="X339" s="225"/>
      <c r="Y339" s="225"/>
      <c r="Z339" s="215"/>
      <c r="AA339" s="215"/>
      <c r="AB339" s="215"/>
      <c r="AC339" s="215"/>
      <c r="AD339" s="215"/>
      <c r="AE339" s="215"/>
      <c r="AF339" s="215"/>
      <c r="AG339" s="215" t="s">
        <v>147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3" x14ac:dyDescent="0.25">
      <c r="A340" s="222"/>
      <c r="B340" s="223"/>
      <c r="C340" s="253" t="s">
        <v>473</v>
      </c>
      <c r="D340" s="226"/>
      <c r="E340" s="227">
        <v>10.2912</v>
      </c>
      <c r="F340" s="225"/>
      <c r="G340" s="225"/>
      <c r="H340" s="225"/>
      <c r="I340" s="225"/>
      <c r="J340" s="225"/>
      <c r="K340" s="225"/>
      <c r="L340" s="225"/>
      <c r="M340" s="225"/>
      <c r="N340" s="224"/>
      <c r="O340" s="224"/>
      <c r="P340" s="224"/>
      <c r="Q340" s="224"/>
      <c r="R340" s="225"/>
      <c r="S340" s="225"/>
      <c r="T340" s="225"/>
      <c r="U340" s="225"/>
      <c r="V340" s="225"/>
      <c r="W340" s="225"/>
      <c r="X340" s="225"/>
      <c r="Y340" s="225"/>
      <c r="Z340" s="215"/>
      <c r="AA340" s="215"/>
      <c r="AB340" s="215"/>
      <c r="AC340" s="215"/>
      <c r="AD340" s="215"/>
      <c r="AE340" s="215"/>
      <c r="AF340" s="215"/>
      <c r="AG340" s="215" t="s">
        <v>147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3" x14ac:dyDescent="0.25">
      <c r="A341" s="222"/>
      <c r="B341" s="223"/>
      <c r="C341" s="253" t="s">
        <v>474</v>
      </c>
      <c r="D341" s="226"/>
      <c r="E341" s="227">
        <v>6.12</v>
      </c>
      <c r="F341" s="225"/>
      <c r="G341" s="225"/>
      <c r="H341" s="225"/>
      <c r="I341" s="225"/>
      <c r="J341" s="225"/>
      <c r="K341" s="225"/>
      <c r="L341" s="225"/>
      <c r="M341" s="225"/>
      <c r="N341" s="224"/>
      <c r="O341" s="224"/>
      <c r="P341" s="224"/>
      <c r="Q341" s="224"/>
      <c r="R341" s="225"/>
      <c r="S341" s="225"/>
      <c r="T341" s="225"/>
      <c r="U341" s="225"/>
      <c r="V341" s="225"/>
      <c r="W341" s="225"/>
      <c r="X341" s="225"/>
      <c r="Y341" s="225"/>
      <c r="Z341" s="215"/>
      <c r="AA341" s="215"/>
      <c r="AB341" s="215"/>
      <c r="AC341" s="215"/>
      <c r="AD341" s="215"/>
      <c r="AE341" s="215"/>
      <c r="AF341" s="215"/>
      <c r="AG341" s="215" t="s">
        <v>147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3" x14ac:dyDescent="0.25">
      <c r="A342" s="222"/>
      <c r="B342" s="223"/>
      <c r="C342" s="253" t="s">
        <v>475</v>
      </c>
      <c r="D342" s="226"/>
      <c r="E342" s="227">
        <v>9.44</v>
      </c>
      <c r="F342" s="225"/>
      <c r="G342" s="225"/>
      <c r="H342" s="225"/>
      <c r="I342" s="225"/>
      <c r="J342" s="225"/>
      <c r="K342" s="225"/>
      <c r="L342" s="225"/>
      <c r="M342" s="225"/>
      <c r="N342" s="224"/>
      <c r="O342" s="224"/>
      <c r="P342" s="224"/>
      <c r="Q342" s="224"/>
      <c r="R342" s="225"/>
      <c r="S342" s="225"/>
      <c r="T342" s="225"/>
      <c r="U342" s="225"/>
      <c r="V342" s="225"/>
      <c r="W342" s="225"/>
      <c r="X342" s="225"/>
      <c r="Y342" s="225"/>
      <c r="Z342" s="215"/>
      <c r="AA342" s="215"/>
      <c r="AB342" s="215"/>
      <c r="AC342" s="215"/>
      <c r="AD342" s="215"/>
      <c r="AE342" s="215"/>
      <c r="AF342" s="215"/>
      <c r="AG342" s="215" t="s">
        <v>147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3" x14ac:dyDescent="0.25">
      <c r="A343" s="222"/>
      <c r="B343" s="223"/>
      <c r="C343" s="253" t="s">
        <v>476</v>
      </c>
      <c r="D343" s="226"/>
      <c r="E343" s="227">
        <v>5.28</v>
      </c>
      <c r="F343" s="225"/>
      <c r="G343" s="225"/>
      <c r="H343" s="225"/>
      <c r="I343" s="225"/>
      <c r="J343" s="225"/>
      <c r="K343" s="225"/>
      <c r="L343" s="225"/>
      <c r="M343" s="225"/>
      <c r="N343" s="224"/>
      <c r="O343" s="224"/>
      <c r="P343" s="224"/>
      <c r="Q343" s="224"/>
      <c r="R343" s="225"/>
      <c r="S343" s="225"/>
      <c r="T343" s="225"/>
      <c r="U343" s="225"/>
      <c r="V343" s="225"/>
      <c r="W343" s="225"/>
      <c r="X343" s="225"/>
      <c r="Y343" s="225"/>
      <c r="Z343" s="215"/>
      <c r="AA343" s="215"/>
      <c r="AB343" s="215"/>
      <c r="AC343" s="215"/>
      <c r="AD343" s="215"/>
      <c r="AE343" s="215"/>
      <c r="AF343" s="215"/>
      <c r="AG343" s="215" t="s">
        <v>147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3" x14ac:dyDescent="0.25">
      <c r="A344" s="222"/>
      <c r="B344" s="223"/>
      <c r="C344" s="253" t="s">
        <v>477</v>
      </c>
      <c r="D344" s="226"/>
      <c r="E344" s="227">
        <v>8.82</v>
      </c>
      <c r="F344" s="225"/>
      <c r="G344" s="225"/>
      <c r="H344" s="225"/>
      <c r="I344" s="225"/>
      <c r="J344" s="225"/>
      <c r="K344" s="225"/>
      <c r="L344" s="225"/>
      <c r="M344" s="225"/>
      <c r="N344" s="224"/>
      <c r="O344" s="224"/>
      <c r="P344" s="224"/>
      <c r="Q344" s="224"/>
      <c r="R344" s="225"/>
      <c r="S344" s="225"/>
      <c r="T344" s="225"/>
      <c r="U344" s="225"/>
      <c r="V344" s="225"/>
      <c r="W344" s="225"/>
      <c r="X344" s="225"/>
      <c r="Y344" s="225"/>
      <c r="Z344" s="215"/>
      <c r="AA344" s="215"/>
      <c r="AB344" s="215"/>
      <c r="AC344" s="215"/>
      <c r="AD344" s="215"/>
      <c r="AE344" s="215"/>
      <c r="AF344" s="215"/>
      <c r="AG344" s="215" t="s">
        <v>147</v>
      </c>
      <c r="AH344" s="215">
        <v>0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3" x14ac:dyDescent="0.25">
      <c r="A345" s="222"/>
      <c r="B345" s="223"/>
      <c r="C345" s="253" t="s">
        <v>478</v>
      </c>
      <c r="D345" s="226"/>
      <c r="E345" s="227">
        <v>9.3800000000000008</v>
      </c>
      <c r="F345" s="225"/>
      <c r="G345" s="225"/>
      <c r="H345" s="225"/>
      <c r="I345" s="225"/>
      <c r="J345" s="225"/>
      <c r="K345" s="225"/>
      <c r="L345" s="225"/>
      <c r="M345" s="225"/>
      <c r="N345" s="224"/>
      <c r="O345" s="224"/>
      <c r="P345" s="224"/>
      <c r="Q345" s="224"/>
      <c r="R345" s="225"/>
      <c r="S345" s="225"/>
      <c r="T345" s="225"/>
      <c r="U345" s="225"/>
      <c r="V345" s="225"/>
      <c r="W345" s="225"/>
      <c r="X345" s="225"/>
      <c r="Y345" s="225"/>
      <c r="Z345" s="215"/>
      <c r="AA345" s="215"/>
      <c r="AB345" s="215"/>
      <c r="AC345" s="215"/>
      <c r="AD345" s="215"/>
      <c r="AE345" s="215"/>
      <c r="AF345" s="215"/>
      <c r="AG345" s="215" t="s">
        <v>147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3" x14ac:dyDescent="0.25">
      <c r="A346" s="222"/>
      <c r="B346" s="223"/>
      <c r="C346" s="253" t="s">
        <v>479</v>
      </c>
      <c r="D346" s="226"/>
      <c r="E346" s="227">
        <v>11.64</v>
      </c>
      <c r="F346" s="225"/>
      <c r="G346" s="225"/>
      <c r="H346" s="225"/>
      <c r="I346" s="225"/>
      <c r="J346" s="225"/>
      <c r="K346" s="225"/>
      <c r="L346" s="225"/>
      <c r="M346" s="225"/>
      <c r="N346" s="224"/>
      <c r="O346" s="224"/>
      <c r="P346" s="224"/>
      <c r="Q346" s="224"/>
      <c r="R346" s="225"/>
      <c r="S346" s="225"/>
      <c r="T346" s="225"/>
      <c r="U346" s="225"/>
      <c r="V346" s="225"/>
      <c r="W346" s="225"/>
      <c r="X346" s="225"/>
      <c r="Y346" s="225"/>
      <c r="Z346" s="215"/>
      <c r="AA346" s="215"/>
      <c r="AB346" s="215"/>
      <c r="AC346" s="215"/>
      <c r="AD346" s="215"/>
      <c r="AE346" s="215"/>
      <c r="AF346" s="215"/>
      <c r="AG346" s="215" t="s">
        <v>147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2" x14ac:dyDescent="0.25">
      <c r="A347" s="222"/>
      <c r="B347" s="223"/>
      <c r="C347" s="254"/>
      <c r="D347" s="245"/>
      <c r="E347" s="245"/>
      <c r="F347" s="245"/>
      <c r="G347" s="245"/>
      <c r="H347" s="225"/>
      <c r="I347" s="225"/>
      <c r="J347" s="225"/>
      <c r="K347" s="225"/>
      <c r="L347" s="225"/>
      <c r="M347" s="225"/>
      <c r="N347" s="224"/>
      <c r="O347" s="224"/>
      <c r="P347" s="224"/>
      <c r="Q347" s="224"/>
      <c r="R347" s="225"/>
      <c r="S347" s="225"/>
      <c r="T347" s="225"/>
      <c r="U347" s="225"/>
      <c r="V347" s="225"/>
      <c r="W347" s="225"/>
      <c r="X347" s="225"/>
      <c r="Y347" s="225"/>
      <c r="Z347" s="215"/>
      <c r="AA347" s="215"/>
      <c r="AB347" s="215"/>
      <c r="AC347" s="215"/>
      <c r="AD347" s="215"/>
      <c r="AE347" s="215"/>
      <c r="AF347" s="215"/>
      <c r="AG347" s="215" t="s">
        <v>165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5">
      <c r="A348" s="238">
        <v>65</v>
      </c>
      <c r="B348" s="239" t="s">
        <v>480</v>
      </c>
      <c r="C348" s="252" t="s">
        <v>481</v>
      </c>
      <c r="D348" s="240" t="s">
        <v>191</v>
      </c>
      <c r="E348" s="241">
        <v>2</v>
      </c>
      <c r="F348" s="242"/>
      <c r="G348" s="243">
        <f>ROUND(E348*F348,2)</f>
        <v>0</v>
      </c>
      <c r="H348" s="242"/>
      <c r="I348" s="243">
        <f>ROUND(E348*H348,2)</f>
        <v>0</v>
      </c>
      <c r="J348" s="242"/>
      <c r="K348" s="243">
        <f>ROUND(E348*J348,2)</f>
        <v>0</v>
      </c>
      <c r="L348" s="243">
        <v>21</v>
      </c>
      <c r="M348" s="243">
        <f>G348*(1+L348/100)</f>
        <v>0</v>
      </c>
      <c r="N348" s="241">
        <v>0</v>
      </c>
      <c r="O348" s="241">
        <f>ROUND(E348*N348,2)</f>
        <v>0</v>
      </c>
      <c r="P348" s="241">
        <v>0</v>
      </c>
      <c r="Q348" s="241">
        <f>ROUND(E348*P348,2)</f>
        <v>0</v>
      </c>
      <c r="R348" s="243"/>
      <c r="S348" s="243" t="s">
        <v>141</v>
      </c>
      <c r="T348" s="244" t="s">
        <v>142</v>
      </c>
      <c r="U348" s="225">
        <v>0</v>
      </c>
      <c r="V348" s="225">
        <f>ROUND(E348*U348,2)</f>
        <v>0</v>
      </c>
      <c r="W348" s="225"/>
      <c r="X348" s="225" t="s">
        <v>143</v>
      </c>
      <c r="Y348" s="225" t="s">
        <v>144</v>
      </c>
      <c r="Z348" s="215"/>
      <c r="AA348" s="215"/>
      <c r="AB348" s="215"/>
      <c r="AC348" s="215"/>
      <c r="AD348" s="215"/>
      <c r="AE348" s="215"/>
      <c r="AF348" s="215"/>
      <c r="AG348" s="215" t="s">
        <v>145</v>
      </c>
      <c r="AH348" s="215"/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2" x14ac:dyDescent="0.25">
      <c r="A349" s="222"/>
      <c r="B349" s="223"/>
      <c r="C349" s="253" t="s">
        <v>482</v>
      </c>
      <c r="D349" s="226"/>
      <c r="E349" s="227"/>
      <c r="F349" s="225"/>
      <c r="G349" s="225"/>
      <c r="H349" s="225"/>
      <c r="I349" s="225"/>
      <c r="J349" s="225"/>
      <c r="K349" s="225"/>
      <c r="L349" s="225"/>
      <c r="M349" s="225"/>
      <c r="N349" s="224"/>
      <c r="O349" s="224"/>
      <c r="P349" s="224"/>
      <c r="Q349" s="224"/>
      <c r="R349" s="225"/>
      <c r="S349" s="225"/>
      <c r="T349" s="225"/>
      <c r="U349" s="225"/>
      <c r="V349" s="225"/>
      <c r="W349" s="225"/>
      <c r="X349" s="225"/>
      <c r="Y349" s="225"/>
      <c r="Z349" s="215"/>
      <c r="AA349" s="215"/>
      <c r="AB349" s="215"/>
      <c r="AC349" s="215"/>
      <c r="AD349" s="215"/>
      <c r="AE349" s="215"/>
      <c r="AF349" s="215"/>
      <c r="AG349" s="215" t="s">
        <v>147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3" x14ac:dyDescent="0.25">
      <c r="A350" s="222"/>
      <c r="B350" s="223"/>
      <c r="C350" s="253" t="s">
        <v>483</v>
      </c>
      <c r="D350" s="226"/>
      <c r="E350" s="227">
        <v>2</v>
      </c>
      <c r="F350" s="225"/>
      <c r="G350" s="225"/>
      <c r="H350" s="225"/>
      <c r="I350" s="225"/>
      <c r="J350" s="225"/>
      <c r="K350" s="225"/>
      <c r="L350" s="225"/>
      <c r="M350" s="225"/>
      <c r="N350" s="224"/>
      <c r="O350" s="224"/>
      <c r="P350" s="224"/>
      <c r="Q350" s="224"/>
      <c r="R350" s="225"/>
      <c r="S350" s="225"/>
      <c r="T350" s="225"/>
      <c r="U350" s="225"/>
      <c r="V350" s="225"/>
      <c r="W350" s="225"/>
      <c r="X350" s="225"/>
      <c r="Y350" s="225"/>
      <c r="Z350" s="215"/>
      <c r="AA350" s="215"/>
      <c r="AB350" s="215"/>
      <c r="AC350" s="215"/>
      <c r="AD350" s="215"/>
      <c r="AE350" s="215"/>
      <c r="AF350" s="215"/>
      <c r="AG350" s="215" t="s">
        <v>147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2" x14ac:dyDescent="0.25">
      <c r="A351" s="222"/>
      <c r="B351" s="223"/>
      <c r="C351" s="254"/>
      <c r="D351" s="245"/>
      <c r="E351" s="245"/>
      <c r="F351" s="245"/>
      <c r="G351" s="245"/>
      <c r="H351" s="225"/>
      <c r="I351" s="225"/>
      <c r="J351" s="225"/>
      <c r="K351" s="225"/>
      <c r="L351" s="225"/>
      <c r="M351" s="225"/>
      <c r="N351" s="224"/>
      <c r="O351" s="224"/>
      <c r="P351" s="224"/>
      <c r="Q351" s="224"/>
      <c r="R351" s="225"/>
      <c r="S351" s="225"/>
      <c r="T351" s="225"/>
      <c r="U351" s="225"/>
      <c r="V351" s="225"/>
      <c r="W351" s="225"/>
      <c r="X351" s="225"/>
      <c r="Y351" s="225"/>
      <c r="Z351" s="215"/>
      <c r="AA351" s="215"/>
      <c r="AB351" s="215"/>
      <c r="AC351" s="215"/>
      <c r="AD351" s="215"/>
      <c r="AE351" s="215"/>
      <c r="AF351" s="215"/>
      <c r="AG351" s="215" t="s">
        <v>165</v>
      </c>
      <c r="AH351" s="215"/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5">
      <c r="A352" s="238">
        <v>66</v>
      </c>
      <c r="B352" s="239" t="s">
        <v>484</v>
      </c>
      <c r="C352" s="252" t="s">
        <v>485</v>
      </c>
      <c r="D352" s="240" t="s">
        <v>191</v>
      </c>
      <c r="E352" s="241">
        <v>2</v>
      </c>
      <c r="F352" s="242"/>
      <c r="G352" s="243">
        <f>ROUND(E352*F352,2)</f>
        <v>0</v>
      </c>
      <c r="H352" s="242"/>
      <c r="I352" s="243">
        <f>ROUND(E352*H352,2)</f>
        <v>0</v>
      </c>
      <c r="J352" s="242"/>
      <c r="K352" s="243">
        <f>ROUND(E352*J352,2)</f>
        <v>0</v>
      </c>
      <c r="L352" s="243">
        <v>21</v>
      </c>
      <c r="M352" s="243">
        <f>G352*(1+L352/100)</f>
        <v>0</v>
      </c>
      <c r="N352" s="241">
        <v>0</v>
      </c>
      <c r="O352" s="241">
        <f>ROUND(E352*N352,2)</f>
        <v>0</v>
      </c>
      <c r="P352" s="241">
        <v>0</v>
      </c>
      <c r="Q352" s="241">
        <f>ROUND(E352*P352,2)</f>
        <v>0</v>
      </c>
      <c r="R352" s="243"/>
      <c r="S352" s="243" t="s">
        <v>141</v>
      </c>
      <c r="T352" s="244" t="s">
        <v>142</v>
      </c>
      <c r="U352" s="225">
        <v>0</v>
      </c>
      <c r="V352" s="225">
        <f>ROUND(E352*U352,2)</f>
        <v>0</v>
      </c>
      <c r="W352" s="225"/>
      <c r="X352" s="225" t="s">
        <v>143</v>
      </c>
      <c r="Y352" s="225" t="s">
        <v>144</v>
      </c>
      <c r="Z352" s="215"/>
      <c r="AA352" s="215"/>
      <c r="AB352" s="215"/>
      <c r="AC352" s="215"/>
      <c r="AD352" s="215"/>
      <c r="AE352" s="215"/>
      <c r="AF352" s="215"/>
      <c r="AG352" s="215" t="s">
        <v>145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2" x14ac:dyDescent="0.25">
      <c r="A353" s="222"/>
      <c r="B353" s="223"/>
      <c r="C353" s="253" t="s">
        <v>486</v>
      </c>
      <c r="D353" s="226"/>
      <c r="E353" s="227"/>
      <c r="F353" s="225"/>
      <c r="G353" s="225"/>
      <c r="H353" s="225"/>
      <c r="I353" s="225"/>
      <c r="J353" s="225"/>
      <c r="K353" s="225"/>
      <c r="L353" s="225"/>
      <c r="M353" s="225"/>
      <c r="N353" s="224"/>
      <c r="O353" s="224"/>
      <c r="P353" s="224"/>
      <c r="Q353" s="224"/>
      <c r="R353" s="225"/>
      <c r="S353" s="225"/>
      <c r="T353" s="225"/>
      <c r="U353" s="225"/>
      <c r="V353" s="225"/>
      <c r="W353" s="225"/>
      <c r="X353" s="225"/>
      <c r="Y353" s="225"/>
      <c r="Z353" s="215"/>
      <c r="AA353" s="215"/>
      <c r="AB353" s="215"/>
      <c r="AC353" s="215"/>
      <c r="AD353" s="215"/>
      <c r="AE353" s="215"/>
      <c r="AF353" s="215"/>
      <c r="AG353" s="215" t="s">
        <v>147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3" x14ac:dyDescent="0.25">
      <c r="A354" s="222"/>
      <c r="B354" s="223"/>
      <c r="C354" s="253" t="s">
        <v>487</v>
      </c>
      <c r="D354" s="226"/>
      <c r="E354" s="227">
        <v>2</v>
      </c>
      <c r="F354" s="225"/>
      <c r="G354" s="225"/>
      <c r="H354" s="225"/>
      <c r="I354" s="225"/>
      <c r="J354" s="225"/>
      <c r="K354" s="225"/>
      <c r="L354" s="225"/>
      <c r="M354" s="225"/>
      <c r="N354" s="224"/>
      <c r="O354" s="224"/>
      <c r="P354" s="224"/>
      <c r="Q354" s="224"/>
      <c r="R354" s="225"/>
      <c r="S354" s="225"/>
      <c r="T354" s="225"/>
      <c r="U354" s="225"/>
      <c r="V354" s="225"/>
      <c r="W354" s="225"/>
      <c r="X354" s="225"/>
      <c r="Y354" s="225"/>
      <c r="Z354" s="215"/>
      <c r="AA354" s="215"/>
      <c r="AB354" s="215"/>
      <c r="AC354" s="215"/>
      <c r="AD354" s="215"/>
      <c r="AE354" s="215"/>
      <c r="AF354" s="215"/>
      <c r="AG354" s="215" t="s">
        <v>147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2" x14ac:dyDescent="0.25">
      <c r="A355" s="222"/>
      <c r="B355" s="223"/>
      <c r="C355" s="254"/>
      <c r="D355" s="245"/>
      <c r="E355" s="245"/>
      <c r="F355" s="245"/>
      <c r="G355" s="245"/>
      <c r="H355" s="225"/>
      <c r="I355" s="225"/>
      <c r="J355" s="225"/>
      <c r="K355" s="225"/>
      <c r="L355" s="225"/>
      <c r="M355" s="225"/>
      <c r="N355" s="224"/>
      <c r="O355" s="224"/>
      <c r="P355" s="224"/>
      <c r="Q355" s="224"/>
      <c r="R355" s="225"/>
      <c r="S355" s="225"/>
      <c r="T355" s="225"/>
      <c r="U355" s="225"/>
      <c r="V355" s="225"/>
      <c r="W355" s="225"/>
      <c r="X355" s="225"/>
      <c r="Y355" s="225"/>
      <c r="Z355" s="215"/>
      <c r="AA355" s="215"/>
      <c r="AB355" s="215"/>
      <c r="AC355" s="215"/>
      <c r="AD355" s="215"/>
      <c r="AE355" s="215"/>
      <c r="AF355" s="215"/>
      <c r="AG355" s="215" t="s">
        <v>165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x14ac:dyDescent="0.25">
      <c r="A356" s="231" t="s">
        <v>137</v>
      </c>
      <c r="B356" s="232" t="s">
        <v>83</v>
      </c>
      <c r="C356" s="251" t="s">
        <v>84</v>
      </c>
      <c r="D356" s="233"/>
      <c r="E356" s="234"/>
      <c r="F356" s="235"/>
      <c r="G356" s="235">
        <f>SUMIF(AG357:AG359,"&lt;&gt;NOR",G357:G359)</f>
        <v>0</v>
      </c>
      <c r="H356" s="235"/>
      <c r="I356" s="235">
        <f>SUM(I357:I359)</f>
        <v>0</v>
      </c>
      <c r="J356" s="235"/>
      <c r="K356" s="235">
        <f>SUM(K357:K359)</f>
        <v>0</v>
      </c>
      <c r="L356" s="235"/>
      <c r="M356" s="235">
        <f>SUM(M357:M359)</f>
        <v>0</v>
      </c>
      <c r="N356" s="234"/>
      <c r="O356" s="234">
        <f>SUM(O357:O359)</f>
        <v>0</v>
      </c>
      <c r="P356" s="234"/>
      <c r="Q356" s="234">
        <f>SUM(Q357:Q359)</f>
        <v>0</v>
      </c>
      <c r="R356" s="235"/>
      <c r="S356" s="235"/>
      <c r="T356" s="236"/>
      <c r="U356" s="230"/>
      <c r="V356" s="230">
        <f>SUM(V357:V359)</f>
        <v>13.15</v>
      </c>
      <c r="W356" s="230"/>
      <c r="X356" s="230"/>
      <c r="Y356" s="230"/>
      <c r="AG356" t="s">
        <v>138</v>
      </c>
    </row>
    <row r="357" spans="1:60" ht="20.399999999999999" outlineLevel="1" x14ac:dyDescent="0.25">
      <c r="A357" s="238">
        <v>67</v>
      </c>
      <c r="B357" s="239" t="s">
        <v>488</v>
      </c>
      <c r="C357" s="252" t="s">
        <v>489</v>
      </c>
      <c r="D357" s="240" t="s">
        <v>204</v>
      </c>
      <c r="E357" s="241">
        <v>6.9504200000000003</v>
      </c>
      <c r="F357" s="242"/>
      <c r="G357" s="243">
        <f>ROUND(E357*F357,2)</f>
        <v>0</v>
      </c>
      <c r="H357" s="242"/>
      <c r="I357" s="243">
        <f>ROUND(E357*H357,2)</f>
        <v>0</v>
      </c>
      <c r="J357" s="242"/>
      <c r="K357" s="243">
        <f>ROUND(E357*J357,2)</f>
        <v>0</v>
      </c>
      <c r="L357" s="243">
        <v>21</v>
      </c>
      <c r="M357" s="243">
        <f>G357*(1+L357/100)</f>
        <v>0</v>
      </c>
      <c r="N357" s="241">
        <v>0</v>
      </c>
      <c r="O357" s="241">
        <f>ROUND(E357*N357,2)</f>
        <v>0</v>
      </c>
      <c r="P357" s="241">
        <v>0</v>
      </c>
      <c r="Q357" s="241">
        <f>ROUND(E357*P357,2)</f>
        <v>0</v>
      </c>
      <c r="R357" s="243" t="s">
        <v>196</v>
      </c>
      <c r="S357" s="243" t="s">
        <v>197</v>
      </c>
      <c r="T357" s="244" t="s">
        <v>197</v>
      </c>
      <c r="U357" s="225">
        <v>1.8919999999999999</v>
      </c>
      <c r="V357" s="225">
        <f>ROUND(E357*U357,2)</f>
        <v>13.15</v>
      </c>
      <c r="W357" s="225"/>
      <c r="X357" s="225" t="s">
        <v>490</v>
      </c>
      <c r="Y357" s="225" t="s">
        <v>144</v>
      </c>
      <c r="Z357" s="215"/>
      <c r="AA357" s="215"/>
      <c r="AB357" s="215"/>
      <c r="AC357" s="215"/>
      <c r="AD357" s="215"/>
      <c r="AE357" s="215"/>
      <c r="AF357" s="215"/>
      <c r="AG357" s="215" t="s">
        <v>491</v>
      </c>
      <c r="AH357" s="215"/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2" x14ac:dyDescent="0.25">
      <c r="A358" s="222"/>
      <c r="B358" s="223"/>
      <c r="C358" s="255" t="s">
        <v>492</v>
      </c>
      <c r="D358" s="246"/>
      <c r="E358" s="246"/>
      <c r="F358" s="246"/>
      <c r="G358" s="246"/>
      <c r="H358" s="225"/>
      <c r="I358" s="225"/>
      <c r="J358" s="225"/>
      <c r="K358" s="225"/>
      <c r="L358" s="225"/>
      <c r="M358" s="225"/>
      <c r="N358" s="224"/>
      <c r="O358" s="224"/>
      <c r="P358" s="224"/>
      <c r="Q358" s="224"/>
      <c r="R358" s="225"/>
      <c r="S358" s="225"/>
      <c r="T358" s="225"/>
      <c r="U358" s="225"/>
      <c r="V358" s="225"/>
      <c r="W358" s="225"/>
      <c r="X358" s="225"/>
      <c r="Y358" s="225"/>
      <c r="Z358" s="215"/>
      <c r="AA358" s="215"/>
      <c r="AB358" s="215"/>
      <c r="AC358" s="215"/>
      <c r="AD358" s="215"/>
      <c r="AE358" s="215"/>
      <c r="AF358" s="215"/>
      <c r="AG358" s="215" t="s">
        <v>199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2" x14ac:dyDescent="0.25">
      <c r="A359" s="222"/>
      <c r="B359" s="223"/>
      <c r="C359" s="254"/>
      <c r="D359" s="245"/>
      <c r="E359" s="245"/>
      <c r="F359" s="245"/>
      <c r="G359" s="245"/>
      <c r="H359" s="225"/>
      <c r="I359" s="225"/>
      <c r="J359" s="225"/>
      <c r="K359" s="225"/>
      <c r="L359" s="225"/>
      <c r="M359" s="225"/>
      <c r="N359" s="224"/>
      <c r="O359" s="224"/>
      <c r="P359" s="224"/>
      <c r="Q359" s="224"/>
      <c r="R359" s="225"/>
      <c r="S359" s="225"/>
      <c r="T359" s="225"/>
      <c r="U359" s="225"/>
      <c r="V359" s="225"/>
      <c r="W359" s="225"/>
      <c r="X359" s="225"/>
      <c r="Y359" s="225"/>
      <c r="Z359" s="215"/>
      <c r="AA359" s="215"/>
      <c r="AB359" s="215"/>
      <c r="AC359" s="215"/>
      <c r="AD359" s="215"/>
      <c r="AE359" s="215"/>
      <c r="AF359" s="215"/>
      <c r="AG359" s="215" t="s">
        <v>165</v>
      </c>
      <c r="AH359" s="215"/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x14ac:dyDescent="0.25">
      <c r="A360" s="231" t="s">
        <v>137</v>
      </c>
      <c r="B360" s="232" t="s">
        <v>85</v>
      </c>
      <c r="C360" s="251" t="s">
        <v>86</v>
      </c>
      <c r="D360" s="233"/>
      <c r="E360" s="234"/>
      <c r="F360" s="235"/>
      <c r="G360" s="235">
        <f>SUMIF(AG361:AG375,"&lt;&gt;NOR",G361:G375)</f>
        <v>0</v>
      </c>
      <c r="H360" s="235"/>
      <c r="I360" s="235">
        <f>SUM(I361:I375)</f>
        <v>0</v>
      </c>
      <c r="J360" s="235"/>
      <c r="K360" s="235">
        <f>SUM(K361:K375)</f>
        <v>0</v>
      </c>
      <c r="L360" s="235"/>
      <c r="M360" s="235">
        <f>SUM(M361:M375)</f>
        <v>0</v>
      </c>
      <c r="N360" s="234"/>
      <c r="O360" s="234">
        <f>SUM(O361:O375)</f>
        <v>0</v>
      </c>
      <c r="P360" s="234"/>
      <c r="Q360" s="234">
        <f>SUM(Q361:Q375)</f>
        <v>0</v>
      </c>
      <c r="R360" s="235"/>
      <c r="S360" s="235"/>
      <c r="T360" s="236"/>
      <c r="U360" s="230"/>
      <c r="V360" s="230">
        <f>SUM(V361:V375)</f>
        <v>0</v>
      </c>
      <c r="W360" s="230"/>
      <c r="X360" s="230"/>
      <c r="Y360" s="230"/>
      <c r="AG360" t="s">
        <v>138</v>
      </c>
    </row>
    <row r="361" spans="1:60" outlineLevel="1" x14ac:dyDescent="0.25">
      <c r="A361" s="238">
        <v>68</v>
      </c>
      <c r="B361" s="239" t="s">
        <v>493</v>
      </c>
      <c r="C361" s="252" t="s">
        <v>494</v>
      </c>
      <c r="D361" s="240" t="s">
        <v>173</v>
      </c>
      <c r="E361" s="241">
        <v>19.012799999999999</v>
      </c>
      <c r="F361" s="242"/>
      <c r="G361" s="243">
        <f>ROUND(E361*F361,2)</f>
        <v>0</v>
      </c>
      <c r="H361" s="242"/>
      <c r="I361" s="243">
        <f>ROUND(E361*H361,2)</f>
        <v>0</v>
      </c>
      <c r="J361" s="242"/>
      <c r="K361" s="243">
        <f>ROUND(E361*J361,2)</f>
        <v>0</v>
      </c>
      <c r="L361" s="243">
        <v>21</v>
      </c>
      <c r="M361" s="243">
        <f>G361*(1+L361/100)</f>
        <v>0</v>
      </c>
      <c r="N361" s="241">
        <v>0</v>
      </c>
      <c r="O361" s="241">
        <f>ROUND(E361*N361,2)</f>
        <v>0</v>
      </c>
      <c r="P361" s="241">
        <v>0</v>
      </c>
      <c r="Q361" s="241">
        <f>ROUND(E361*P361,2)</f>
        <v>0</v>
      </c>
      <c r="R361" s="243"/>
      <c r="S361" s="243" t="s">
        <v>141</v>
      </c>
      <c r="T361" s="244" t="s">
        <v>495</v>
      </c>
      <c r="U361" s="225">
        <v>0</v>
      </c>
      <c r="V361" s="225">
        <f>ROUND(E361*U361,2)</f>
        <v>0</v>
      </c>
      <c r="W361" s="225"/>
      <c r="X361" s="225" t="s">
        <v>143</v>
      </c>
      <c r="Y361" s="225" t="s">
        <v>144</v>
      </c>
      <c r="Z361" s="215"/>
      <c r="AA361" s="215"/>
      <c r="AB361" s="215"/>
      <c r="AC361" s="215"/>
      <c r="AD361" s="215"/>
      <c r="AE361" s="215"/>
      <c r="AF361" s="215"/>
      <c r="AG361" s="215" t="s">
        <v>145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2" x14ac:dyDescent="0.25">
      <c r="A362" s="222"/>
      <c r="B362" s="223"/>
      <c r="C362" s="253" t="s">
        <v>496</v>
      </c>
      <c r="D362" s="226"/>
      <c r="E362" s="227"/>
      <c r="F362" s="225"/>
      <c r="G362" s="225"/>
      <c r="H362" s="225"/>
      <c r="I362" s="225"/>
      <c r="J362" s="225"/>
      <c r="K362" s="225"/>
      <c r="L362" s="225"/>
      <c r="M362" s="225"/>
      <c r="N362" s="224"/>
      <c r="O362" s="224"/>
      <c r="P362" s="224"/>
      <c r="Q362" s="224"/>
      <c r="R362" s="225"/>
      <c r="S362" s="225"/>
      <c r="T362" s="225"/>
      <c r="U362" s="225"/>
      <c r="V362" s="225"/>
      <c r="W362" s="225"/>
      <c r="X362" s="225"/>
      <c r="Y362" s="225"/>
      <c r="Z362" s="215"/>
      <c r="AA362" s="215"/>
      <c r="AB362" s="215"/>
      <c r="AC362" s="215"/>
      <c r="AD362" s="215"/>
      <c r="AE362" s="215"/>
      <c r="AF362" s="215"/>
      <c r="AG362" s="215" t="s">
        <v>147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3" x14ac:dyDescent="0.25">
      <c r="A363" s="222"/>
      <c r="B363" s="223"/>
      <c r="C363" s="253" t="s">
        <v>497</v>
      </c>
      <c r="D363" s="226"/>
      <c r="E363" s="227">
        <v>0.82650000000000001</v>
      </c>
      <c r="F363" s="225"/>
      <c r="G363" s="225"/>
      <c r="H363" s="225"/>
      <c r="I363" s="225"/>
      <c r="J363" s="225"/>
      <c r="K363" s="225"/>
      <c r="L363" s="225"/>
      <c r="M363" s="225"/>
      <c r="N363" s="224"/>
      <c r="O363" s="224"/>
      <c r="P363" s="224"/>
      <c r="Q363" s="224"/>
      <c r="R363" s="225"/>
      <c r="S363" s="225"/>
      <c r="T363" s="225"/>
      <c r="U363" s="225"/>
      <c r="V363" s="225"/>
      <c r="W363" s="225"/>
      <c r="X363" s="225"/>
      <c r="Y363" s="225"/>
      <c r="Z363" s="215"/>
      <c r="AA363" s="215"/>
      <c r="AB363" s="215"/>
      <c r="AC363" s="215"/>
      <c r="AD363" s="215"/>
      <c r="AE363" s="215"/>
      <c r="AF363" s="215"/>
      <c r="AG363" s="215" t="s">
        <v>147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3" x14ac:dyDescent="0.25">
      <c r="A364" s="222"/>
      <c r="B364" s="223"/>
      <c r="C364" s="253" t="s">
        <v>498</v>
      </c>
      <c r="D364" s="226"/>
      <c r="E364" s="227">
        <v>4.3106999999999998</v>
      </c>
      <c r="F364" s="225"/>
      <c r="G364" s="225"/>
      <c r="H364" s="225"/>
      <c r="I364" s="225"/>
      <c r="J364" s="225"/>
      <c r="K364" s="225"/>
      <c r="L364" s="225"/>
      <c r="M364" s="225"/>
      <c r="N364" s="224"/>
      <c r="O364" s="224"/>
      <c r="P364" s="224"/>
      <c r="Q364" s="224"/>
      <c r="R364" s="225"/>
      <c r="S364" s="225"/>
      <c r="T364" s="225"/>
      <c r="U364" s="225"/>
      <c r="V364" s="225"/>
      <c r="W364" s="225"/>
      <c r="X364" s="225"/>
      <c r="Y364" s="225"/>
      <c r="Z364" s="215"/>
      <c r="AA364" s="215"/>
      <c r="AB364" s="215"/>
      <c r="AC364" s="215"/>
      <c r="AD364" s="215"/>
      <c r="AE364" s="215"/>
      <c r="AF364" s="215"/>
      <c r="AG364" s="215" t="s">
        <v>147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3" x14ac:dyDescent="0.25">
      <c r="A365" s="222"/>
      <c r="B365" s="223"/>
      <c r="C365" s="253" t="s">
        <v>499</v>
      </c>
      <c r="D365" s="226"/>
      <c r="E365" s="227">
        <v>2.3039999999999998</v>
      </c>
      <c r="F365" s="225"/>
      <c r="G365" s="225"/>
      <c r="H365" s="225"/>
      <c r="I365" s="225"/>
      <c r="J365" s="225"/>
      <c r="K365" s="225"/>
      <c r="L365" s="225"/>
      <c r="M365" s="225"/>
      <c r="N365" s="224"/>
      <c r="O365" s="224"/>
      <c r="P365" s="224"/>
      <c r="Q365" s="224"/>
      <c r="R365" s="225"/>
      <c r="S365" s="225"/>
      <c r="T365" s="225"/>
      <c r="U365" s="225"/>
      <c r="V365" s="225"/>
      <c r="W365" s="225"/>
      <c r="X365" s="225"/>
      <c r="Y365" s="225"/>
      <c r="Z365" s="215"/>
      <c r="AA365" s="215"/>
      <c r="AB365" s="215"/>
      <c r="AC365" s="215"/>
      <c r="AD365" s="215"/>
      <c r="AE365" s="215"/>
      <c r="AF365" s="215"/>
      <c r="AG365" s="215" t="s">
        <v>147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3" x14ac:dyDescent="0.25">
      <c r="A366" s="222"/>
      <c r="B366" s="223"/>
      <c r="C366" s="253" t="s">
        <v>500</v>
      </c>
      <c r="D366" s="226"/>
      <c r="E366" s="227">
        <v>1.0236000000000001</v>
      </c>
      <c r="F366" s="225"/>
      <c r="G366" s="225"/>
      <c r="H366" s="225"/>
      <c r="I366" s="225"/>
      <c r="J366" s="225"/>
      <c r="K366" s="225"/>
      <c r="L366" s="225"/>
      <c r="M366" s="225"/>
      <c r="N366" s="224"/>
      <c r="O366" s="224"/>
      <c r="P366" s="224"/>
      <c r="Q366" s="224"/>
      <c r="R366" s="225"/>
      <c r="S366" s="225"/>
      <c r="T366" s="225"/>
      <c r="U366" s="225"/>
      <c r="V366" s="225"/>
      <c r="W366" s="225"/>
      <c r="X366" s="225"/>
      <c r="Y366" s="225"/>
      <c r="Z366" s="215"/>
      <c r="AA366" s="215"/>
      <c r="AB366" s="215"/>
      <c r="AC366" s="215"/>
      <c r="AD366" s="215"/>
      <c r="AE366" s="215"/>
      <c r="AF366" s="215"/>
      <c r="AG366" s="215" t="s">
        <v>147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3" x14ac:dyDescent="0.25">
      <c r="A367" s="222"/>
      <c r="B367" s="223"/>
      <c r="C367" s="258" t="s">
        <v>501</v>
      </c>
      <c r="D367" s="228"/>
      <c r="E367" s="229">
        <v>8.4648000000000003</v>
      </c>
      <c r="F367" s="225"/>
      <c r="G367" s="225"/>
      <c r="H367" s="225"/>
      <c r="I367" s="225"/>
      <c r="J367" s="225"/>
      <c r="K367" s="225"/>
      <c r="L367" s="225"/>
      <c r="M367" s="225"/>
      <c r="N367" s="224"/>
      <c r="O367" s="224"/>
      <c r="P367" s="224"/>
      <c r="Q367" s="224"/>
      <c r="R367" s="225"/>
      <c r="S367" s="225"/>
      <c r="T367" s="225"/>
      <c r="U367" s="225"/>
      <c r="V367" s="225"/>
      <c r="W367" s="225"/>
      <c r="X367" s="225"/>
      <c r="Y367" s="225"/>
      <c r="Z367" s="215"/>
      <c r="AA367" s="215"/>
      <c r="AB367" s="215"/>
      <c r="AC367" s="215"/>
      <c r="AD367" s="215"/>
      <c r="AE367" s="215"/>
      <c r="AF367" s="215"/>
      <c r="AG367" s="215" t="s">
        <v>147</v>
      </c>
      <c r="AH367" s="215">
        <v>1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3" x14ac:dyDescent="0.25">
      <c r="A368" s="222"/>
      <c r="B368" s="223"/>
      <c r="C368" s="253" t="s">
        <v>502</v>
      </c>
      <c r="D368" s="226"/>
      <c r="E368" s="227"/>
      <c r="F368" s="225"/>
      <c r="G368" s="225"/>
      <c r="H368" s="225"/>
      <c r="I368" s="225"/>
      <c r="J368" s="225"/>
      <c r="K368" s="225"/>
      <c r="L368" s="225"/>
      <c r="M368" s="225"/>
      <c r="N368" s="224"/>
      <c r="O368" s="224"/>
      <c r="P368" s="224"/>
      <c r="Q368" s="224"/>
      <c r="R368" s="225"/>
      <c r="S368" s="225"/>
      <c r="T368" s="225"/>
      <c r="U368" s="225"/>
      <c r="V368" s="225"/>
      <c r="W368" s="225"/>
      <c r="X368" s="225"/>
      <c r="Y368" s="225"/>
      <c r="Z368" s="215"/>
      <c r="AA368" s="215"/>
      <c r="AB368" s="215"/>
      <c r="AC368" s="215"/>
      <c r="AD368" s="215"/>
      <c r="AE368" s="215"/>
      <c r="AF368" s="215"/>
      <c r="AG368" s="215" t="s">
        <v>147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3" x14ac:dyDescent="0.25">
      <c r="A369" s="222"/>
      <c r="B369" s="223"/>
      <c r="C369" s="253" t="s">
        <v>503</v>
      </c>
      <c r="D369" s="226"/>
      <c r="E369" s="227">
        <v>0.95699999999999996</v>
      </c>
      <c r="F369" s="225"/>
      <c r="G369" s="225"/>
      <c r="H369" s="225"/>
      <c r="I369" s="225"/>
      <c r="J369" s="225"/>
      <c r="K369" s="225"/>
      <c r="L369" s="225"/>
      <c r="M369" s="225"/>
      <c r="N369" s="224"/>
      <c r="O369" s="224"/>
      <c r="P369" s="224"/>
      <c r="Q369" s="224"/>
      <c r="R369" s="225"/>
      <c r="S369" s="225"/>
      <c r="T369" s="225"/>
      <c r="U369" s="225"/>
      <c r="V369" s="225"/>
      <c r="W369" s="225"/>
      <c r="X369" s="225"/>
      <c r="Y369" s="225"/>
      <c r="Z369" s="215"/>
      <c r="AA369" s="215"/>
      <c r="AB369" s="215"/>
      <c r="AC369" s="215"/>
      <c r="AD369" s="215"/>
      <c r="AE369" s="215"/>
      <c r="AF369" s="215"/>
      <c r="AG369" s="215" t="s">
        <v>147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3" x14ac:dyDescent="0.25">
      <c r="A370" s="222"/>
      <c r="B370" s="223"/>
      <c r="C370" s="258" t="s">
        <v>501</v>
      </c>
      <c r="D370" s="228"/>
      <c r="E370" s="229">
        <v>0.95699999999999996</v>
      </c>
      <c r="F370" s="225"/>
      <c r="G370" s="225"/>
      <c r="H370" s="225"/>
      <c r="I370" s="225"/>
      <c r="J370" s="225"/>
      <c r="K370" s="225"/>
      <c r="L370" s="225"/>
      <c r="M370" s="225"/>
      <c r="N370" s="224"/>
      <c r="O370" s="224"/>
      <c r="P370" s="224"/>
      <c r="Q370" s="224"/>
      <c r="R370" s="225"/>
      <c r="S370" s="225"/>
      <c r="T370" s="225"/>
      <c r="U370" s="225"/>
      <c r="V370" s="225"/>
      <c r="W370" s="225"/>
      <c r="X370" s="225"/>
      <c r="Y370" s="225"/>
      <c r="Z370" s="215"/>
      <c r="AA370" s="215"/>
      <c r="AB370" s="215"/>
      <c r="AC370" s="215"/>
      <c r="AD370" s="215"/>
      <c r="AE370" s="215"/>
      <c r="AF370" s="215"/>
      <c r="AG370" s="215" t="s">
        <v>147</v>
      </c>
      <c r="AH370" s="215">
        <v>1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3" x14ac:dyDescent="0.25">
      <c r="A371" s="222"/>
      <c r="B371" s="223"/>
      <c r="C371" s="253" t="s">
        <v>504</v>
      </c>
      <c r="D371" s="226"/>
      <c r="E371" s="227">
        <v>6.7697000000000003</v>
      </c>
      <c r="F371" s="225"/>
      <c r="G371" s="225"/>
      <c r="H371" s="225"/>
      <c r="I371" s="225"/>
      <c r="J371" s="225"/>
      <c r="K371" s="225"/>
      <c r="L371" s="225"/>
      <c r="M371" s="225"/>
      <c r="N371" s="224"/>
      <c r="O371" s="224"/>
      <c r="P371" s="224"/>
      <c r="Q371" s="224"/>
      <c r="R371" s="225"/>
      <c r="S371" s="225"/>
      <c r="T371" s="225"/>
      <c r="U371" s="225"/>
      <c r="V371" s="225"/>
      <c r="W371" s="225"/>
      <c r="X371" s="225"/>
      <c r="Y371" s="225"/>
      <c r="Z371" s="215"/>
      <c r="AA371" s="215"/>
      <c r="AB371" s="215"/>
      <c r="AC371" s="215"/>
      <c r="AD371" s="215"/>
      <c r="AE371" s="215"/>
      <c r="AF371" s="215"/>
      <c r="AG371" s="215" t="s">
        <v>147</v>
      </c>
      <c r="AH371" s="215">
        <v>0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3" x14ac:dyDescent="0.25">
      <c r="A372" s="222"/>
      <c r="B372" s="223"/>
      <c r="C372" s="253" t="s">
        <v>505</v>
      </c>
      <c r="D372" s="226"/>
      <c r="E372" s="227">
        <v>1.9313</v>
      </c>
      <c r="F372" s="225"/>
      <c r="G372" s="225"/>
      <c r="H372" s="225"/>
      <c r="I372" s="225"/>
      <c r="J372" s="225"/>
      <c r="K372" s="225"/>
      <c r="L372" s="225"/>
      <c r="M372" s="225"/>
      <c r="N372" s="224"/>
      <c r="O372" s="224"/>
      <c r="P372" s="224"/>
      <c r="Q372" s="224"/>
      <c r="R372" s="225"/>
      <c r="S372" s="225"/>
      <c r="T372" s="225"/>
      <c r="U372" s="225"/>
      <c r="V372" s="225"/>
      <c r="W372" s="225"/>
      <c r="X372" s="225"/>
      <c r="Y372" s="225"/>
      <c r="Z372" s="215"/>
      <c r="AA372" s="215"/>
      <c r="AB372" s="215"/>
      <c r="AC372" s="215"/>
      <c r="AD372" s="215"/>
      <c r="AE372" s="215"/>
      <c r="AF372" s="215"/>
      <c r="AG372" s="215" t="s">
        <v>147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3" x14ac:dyDescent="0.25">
      <c r="A373" s="222"/>
      <c r="B373" s="223"/>
      <c r="C373" s="253" t="s">
        <v>506</v>
      </c>
      <c r="D373" s="226"/>
      <c r="E373" s="227">
        <v>0.89</v>
      </c>
      <c r="F373" s="225"/>
      <c r="G373" s="225"/>
      <c r="H373" s="225"/>
      <c r="I373" s="225"/>
      <c r="J373" s="225"/>
      <c r="K373" s="225"/>
      <c r="L373" s="225"/>
      <c r="M373" s="225"/>
      <c r="N373" s="224"/>
      <c r="O373" s="224"/>
      <c r="P373" s="224"/>
      <c r="Q373" s="224"/>
      <c r="R373" s="225"/>
      <c r="S373" s="225"/>
      <c r="T373" s="225"/>
      <c r="U373" s="225"/>
      <c r="V373" s="225"/>
      <c r="W373" s="225"/>
      <c r="X373" s="225"/>
      <c r="Y373" s="225"/>
      <c r="Z373" s="215"/>
      <c r="AA373" s="215"/>
      <c r="AB373" s="215"/>
      <c r="AC373" s="215"/>
      <c r="AD373" s="215"/>
      <c r="AE373" s="215"/>
      <c r="AF373" s="215"/>
      <c r="AG373" s="215" t="s">
        <v>147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3" x14ac:dyDescent="0.25">
      <c r="A374" s="222"/>
      <c r="B374" s="223"/>
      <c r="C374" s="258" t="s">
        <v>501</v>
      </c>
      <c r="D374" s="228"/>
      <c r="E374" s="229">
        <v>9.5909999999999993</v>
      </c>
      <c r="F374" s="225"/>
      <c r="G374" s="225"/>
      <c r="H374" s="225"/>
      <c r="I374" s="225"/>
      <c r="J374" s="225"/>
      <c r="K374" s="225"/>
      <c r="L374" s="225"/>
      <c r="M374" s="225"/>
      <c r="N374" s="224"/>
      <c r="O374" s="224"/>
      <c r="P374" s="224"/>
      <c r="Q374" s="224"/>
      <c r="R374" s="225"/>
      <c r="S374" s="225"/>
      <c r="T374" s="225"/>
      <c r="U374" s="225"/>
      <c r="V374" s="225"/>
      <c r="W374" s="225"/>
      <c r="X374" s="225"/>
      <c r="Y374" s="225"/>
      <c r="Z374" s="215"/>
      <c r="AA374" s="215"/>
      <c r="AB374" s="215"/>
      <c r="AC374" s="215"/>
      <c r="AD374" s="215"/>
      <c r="AE374" s="215"/>
      <c r="AF374" s="215"/>
      <c r="AG374" s="215" t="s">
        <v>147</v>
      </c>
      <c r="AH374" s="215">
        <v>1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2" x14ac:dyDescent="0.25">
      <c r="A375" s="222"/>
      <c r="B375" s="223"/>
      <c r="C375" s="254"/>
      <c r="D375" s="245"/>
      <c r="E375" s="245"/>
      <c r="F375" s="245"/>
      <c r="G375" s="245"/>
      <c r="H375" s="225"/>
      <c r="I375" s="225"/>
      <c r="J375" s="225"/>
      <c r="K375" s="225"/>
      <c r="L375" s="225"/>
      <c r="M375" s="225"/>
      <c r="N375" s="224"/>
      <c r="O375" s="224"/>
      <c r="P375" s="224"/>
      <c r="Q375" s="224"/>
      <c r="R375" s="225"/>
      <c r="S375" s="225"/>
      <c r="T375" s="225"/>
      <c r="U375" s="225"/>
      <c r="V375" s="225"/>
      <c r="W375" s="225"/>
      <c r="X375" s="225"/>
      <c r="Y375" s="225"/>
      <c r="Z375" s="215"/>
      <c r="AA375" s="215"/>
      <c r="AB375" s="215"/>
      <c r="AC375" s="215"/>
      <c r="AD375" s="215"/>
      <c r="AE375" s="215"/>
      <c r="AF375" s="215"/>
      <c r="AG375" s="215" t="s">
        <v>165</v>
      </c>
      <c r="AH375" s="215"/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x14ac:dyDescent="0.25">
      <c r="A376" s="231" t="s">
        <v>137</v>
      </c>
      <c r="B376" s="232" t="s">
        <v>87</v>
      </c>
      <c r="C376" s="251" t="s">
        <v>88</v>
      </c>
      <c r="D376" s="233"/>
      <c r="E376" s="234"/>
      <c r="F376" s="235"/>
      <c r="G376" s="235">
        <f>SUMIF(AG377:AG385,"&lt;&gt;NOR",G377:G385)</f>
        <v>0</v>
      </c>
      <c r="H376" s="235"/>
      <c r="I376" s="235">
        <f>SUM(I377:I385)</f>
        <v>0</v>
      </c>
      <c r="J376" s="235"/>
      <c r="K376" s="235">
        <f>SUM(K377:K385)</f>
        <v>0</v>
      </c>
      <c r="L376" s="235"/>
      <c r="M376" s="235">
        <f>SUM(M377:M385)</f>
        <v>0</v>
      </c>
      <c r="N376" s="234"/>
      <c r="O376" s="234">
        <f>SUM(O377:O385)</f>
        <v>0</v>
      </c>
      <c r="P376" s="234"/>
      <c r="Q376" s="234">
        <f>SUM(Q377:Q385)</f>
        <v>0</v>
      </c>
      <c r="R376" s="235"/>
      <c r="S376" s="235"/>
      <c r="T376" s="236"/>
      <c r="U376" s="230"/>
      <c r="V376" s="230">
        <f>SUM(V377:V385)</f>
        <v>0</v>
      </c>
      <c r="W376" s="230"/>
      <c r="X376" s="230"/>
      <c r="Y376" s="230"/>
      <c r="AG376" t="s">
        <v>138</v>
      </c>
    </row>
    <row r="377" spans="1:60" outlineLevel="1" x14ac:dyDescent="0.25">
      <c r="A377" s="238">
        <v>69</v>
      </c>
      <c r="B377" s="239" t="s">
        <v>507</v>
      </c>
      <c r="C377" s="252" t="s">
        <v>508</v>
      </c>
      <c r="D377" s="240" t="s">
        <v>173</v>
      </c>
      <c r="E377" s="241">
        <v>67.847999999999999</v>
      </c>
      <c r="F377" s="242"/>
      <c r="G377" s="243">
        <f>ROUND(E377*F377,2)</f>
        <v>0</v>
      </c>
      <c r="H377" s="242"/>
      <c r="I377" s="243">
        <f>ROUND(E377*H377,2)</f>
        <v>0</v>
      </c>
      <c r="J377" s="242"/>
      <c r="K377" s="243">
        <f>ROUND(E377*J377,2)</f>
        <v>0</v>
      </c>
      <c r="L377" s="243">
        <v>21</v>
      </c>
      <c r="M377" s="243">
        <f>G377*(1+L377/100)</f>
        <v>0</v>
      </c>
      <c r="N377" s="241">
        <v>0</v>
      </c>
      <c r="O377" s="241">
        <f>ROUND(E377*N377,2)</f>
        <v>0</v>
      </c>
      <c r="P377" s="241">
        <v>0</v>
      </c>
      <c r="Q377" s="241">
        <f>ROUND(E377*P377,2)</f>
        <v>0</v>
      </c>
      <c r="R377" s="243"/>
      <c r="S377" s="243" t="s">
        <v>141</v>
      </c>
      <c r="T377" s="244" t="s">
        <v>142</v>
      </c>
      <c r="U377" s="225">
        <v>0</v>
      </c>
      <c r="V377" s="225">
        <f>ROUND(E377*U377,2)</f>
        <v>0</v>
      </c>
      <c r="W377" s="225"/>
      <c r="X377" s="225" t="s">
        <v>143</v>
      </c>
      <c r="Y377" s="225" t="s">
        <v>144</v>
      </c>
      <c r="Z377" s="215"/>
      <c r="AA377" s="215"/>
      <c r="AB377" s="215"/>
      <c r="AC377" s="215"/>
      <c r="AD377" s="215"/>
      <c r="AE377" s="215"/>
      <c r="AF377" s="215"/>
      <c r="AG377" s="215" t="s">
        <v>145</v>
      </c>
      <c r="AH377" s="215"/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2" x14ac:dyDescent="0.25">
      <c r="A378" s="222"/>
      <c r="B378" s="223"/>
      <c r="C378" s="253" t="s">
        <v>509</v>
      </c>
      <c r="D378" s="226"/>
      <c r="E378" s="227"/>
      <c r="F378" s="225"/>
      <c r="G378" s="225"/>
      <c r="H378" s="225"/>
      <c r="I378" s="225"/>
      <c r="J378" s="225"/>
      <c r="K378" s="225"/>
      <c r="L378" s="225"/>
      <c r="M378" s="225"/>
      <c r="N378" s="224"/>
      <c r="O378" s="224"/>
      <c r="P378" s="224"/>
      <c r="Q378" s="224"/>
      <c r="R378" s="225"/>
      <c r="S378" s="225"/>
      <c r="T378" s="225"/>
      <c r="U378" s="225"/>
      <c r="V378" s="225"/>
      <c r="W378" s="225"/>
      <c r="X378" s="225"/>
      <c r="Y378" s="225"/>
      <c r="Z378" s="215"/>
      <c r="AA378" s="215"/>
      <c r="AB378" s="215"/>
      <c r="AC378" s="215"/>
      <c r="AD378" s="215"/>
      <c r="AE378" s="215"/>
      <c r="AF378" s="215"/>
      <c r="AG378" s="215" t="s">
        <v>147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3" x14ac:dyDescent="0.25">
      <c r="A379" s="222"/>
      <c r="B379" s="223"/>
      <c r="C379" s="253" t="s">
        <v>510</v>
      </c>
      <c r="D379" s="226"/>
      <c r="E379" s="227">
        <v>19.010000000000002</v>
      </c>
      <c r="F379" s="225"/>
      <c r="G379" s="225"/>
      <c r="H379" s="225"/>
      <c r="I379" s="225"/>
      <c r="J379" s="225"/>
      <c r="K379" s="225"/>
      <c r="L379" s="225"/>
      <c r="M379" s="225"/>
      <c r="N379" s="224"/>
      <c r="O379" s="224"/>
      <c r="P379" s="224"/>
      <c r="Q379" s="224"/>
      <c r="R379" s="225"/>
      <c r="S379" s="225"/>
      <c r="T379" s="225"/>
      <c r="U379" s="225"/>
      <c r="V379" s="225"/>
      <c r="W379" s="225"/>
      <c r="X379" s="225"/>
      <c r="Y379" s="225"/>
      <c r="Z379" s="215"/>
      <c r="AA379" s="215"/>
      <c r="AB379" s="215"/>
      <c r="AC379" s="215"/>
      <c r="AD379" s="215"/>
      <c r="AE379" s="215"/>
      <c r="AF379" s="215"/>
      <c r="AG379" s="215" t="s">
        <v>147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3" x14ac:dyDescent="0.25">
      <c r="A380" s="222"/>
      <c r="B380" s="223"/>
      <c r="C380" s="253" t="s">
        <v>511</v>
      </c>
      <c r="D380" s="226"/>
      <c r="E380" s="227"/>
      <c r="F380" s="225"/>
      <c r="G380" s="225"/>
      <c r="H380" s="225"/>
      <c r="I380" s="225"/>
      <c r="J380" s="225"/>
      <c r="K380" s="225"/>
      <c r="L380" s="225"/>
      <c r="M380" s="225"/>
      <c r="N380" s="224"/>
      <c r="O380" s="224"/>
      <c r="P380" s="224"/>
      <c r="Q380" s="224"/>
      <c r="R380" s="225"/>
      <c r="S380" s="225"/>
      <c r="T380" s="225"/>
      <c r="U380" s="225"/>
      <c r="V380" s="225"/>
      <c r="W380" s="225"/>
      <c r="X380" s="225"/>
      <c r="Y380" s="225"/>
      <c r="Z380" s="215"/>
      <c r="AA380" s="215"/>
      <c r="AB380" s="215"/>
      <c r="AC380" s="215"/>
      <c r="AD380" s="215"/>
      <c r="AE380" s="215"/>
      <c r="AF380" s="215"/>
      <c r="AG380" s="215" t="s">
        <v>147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3" x14ac:dyDescent="0.25">
      <c r="A381" s="222"/>
      <c r="B381" s="223"/>
      <c r="C381" s="253" t="s">
        <v>512</v>
      </c>
      <c r="D381" s="226"/>
      <c r="E381" s="227">
        <v>10.827999999999999</v>
      </c>
      <c r="F381" s="225"/>
      <c r="G381" s="225"/>
      <c r="H381" s="225"/>
      <c r="I381" s="225"/>
      <c r="J381" s="225"/>
      <c r="K381" s="225"/>
      <c r="L381" s="225"/>
      <c r="M381" s="225"/>
      <c r="N381" s="224"/>
      <c r="O381" s="224"/>
      <c r="P381" s="224"/>
      <c r="Q381" s="224"/>
      <c r="R381" s="225"/>
      <c r="S381" s="225"/>
      <c r="T381" s="225"/>
      <c r="U381" s="225"/>
      <c r="V381" s="225"/>
      <c r="W381" s="225"/>
      <c r="X381" s="225"/>
      <c r="Y381" s="225"/>
      <c r="Z381" s="215"/>
      <c r="AA381" s="215"/>
      <c r="AB381" s="215"/>
      <c r="AC381" s="215"/>
      <c r="AD381" s="215"/>
      <c r="AE381" s="215"/>
      <c r="AF381" s="215"/>
      <c r="AG381" s="215" t="s">
        <v>147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3" x14ac:dyDescent="0.25">
      <c r="A382" s="222"/>
      <c r="B382" s="223"/>
      <c r="C382" s="253" t="s">
        <v>513</v>
      </c>
      <c r="D382" s="226"/>
      <c r="E382" s="227">
        <v>15.09</v>
      </c>
      <c r="F382" s="225"/>
      <c r="G382" s="225"/>
      <c r="H382" s="225"/>
      <c r="I382" s="225"/>
      <c r="J382" s="225"/>
      <c r="K382" s="225"/>
      <c r="L382" s="225"/>
      <c r="M382" s="225"/>
      <c r="N382" s="224"/>
      <c r="O382" s="224"/>
      <c r="P382" s="224"/>
      <c r="Q382" s="224"/>
      <c r="R382" s="225"/>
      <c r="S382" s="225"/>
      <c r="T382" s="225"/>
      <c r="U382" s="225"/>
      <c r="V382" s="225"/>
      <c r="W382" s="225"/>
      <c r="X382" s="225"/>
      <c r="Y382" s="225"/>
      <c r="Z382" s="215"/>
      <c r="AA382" s="215"/>
      <c r="AB382" s="215"/>
      <c r="AC382" s="215"/>
      <c r="AD382" s="215"/>
      <c r="AE382" s="215"/>
      <c r="AF382" s="215"/>
      <c r="AG382" s="215" t="s">
        <v>147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3" x14ac:dyDescent="0.25">
      <c r="A383" s="222"/>
      <c r="B383" s="223"/>
      <c r="C383" s="253" t="s">
        <v>514</v>
      </c>
      <c r="D383" s="226"/>
      <c r="E383" s="227">
        <v>14.19</v>
      </c>
      <c r="F383" s="225"/>
      <c r="G383" s="225"/>
      <c r="H383" s="225"/>
      <c r="I383" s="225"/>
      <c r="J383" s="225"/>
      <c r="K383" s="225"/>
      <c r="L383" s="225"/>
      <c r="M383" s="225"/>
      <c r="N383" s="224"/>
      <c r="O383" s="224"/>
      <c r="P383" s="224"/>
      <c r="Q383" s="224"/>
      <c r="R383" s="225"/>
      <c r="S383" s="225"/>
      <c r="T383" s="225"/>
      <c r="U383" s="225"/>
      <c r="V383" s="225"/>
      <c r="W383" s="225"/>
      <c r="X383" s="225"/>
      <c r="Y383" s="225"/>
      <c r="Z383" s="215"/>
      <c r="AA383" s="215"/>
      <c r="AB383" s="215"/>
      <c r="AC383" s="215"/>
      <c r="AD383" s="215"/>
      <c r="AE383" s="215"/>
      <c r="AF383" s="215"/>
      <c r="AG383" s="215" t="s">
        <v>147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3" x14ac:dyDescent="0.25">
      <c r="A384" s="222"/>
      <c r="B384" s="223"/>
      <c r="C384" s="253" t="s">
        <v>515</v>
      </c>
      <c r="D384" s="226"/>
      <c r="E384" s="227">
        <v>8.73</v>
      </c>
      <c r="F384" s="225"/>
      <c r="G384" s="225"/>
      <c r="H384" s="225"/>
      <c r="I384" s="225"/>
      <c r="J384" s="225"/>
      <c r="K384" s="225"/>
      <c r="L384" s="225"/>
      <c r="M384" s="225"/>
      <c r="N384" s="224"/>
      <c r="O384" s="224"/>
      <c r="P384" s="224"/>
      <c r="Q384" s="224"/>
      <c r="R384" s="225"/>
      <c r="S384" s="225"/>
      <c r="T384" s="225"/>
      <c r="U384" s="225"/>
      <c r="V384" s="225"/>
      <c r="W384" s="225"/>
      <c r="X384" s="225"/>
      <c r="Y384" s="225"/>
      <c r="Z384" s="215"/>
      <c r="AA384" s="215"/>
      <c r="AB384" s="215"/>
      <c r="AC384" s="215"/>
      <c r="AD384" s="215"/>
      <c r="AE384" s="215"/>
      <c r="AF384" s="215"/>
      <c r="AG384" s="215" t="s">
        <v>147</v>
      </c>
      <c r="AH384" s="215">
        <v>0</v>
      </c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2" x14ac:dyDescent="0.25">
      <c r="A385" s="222"/>
      <c r="B385" s="223"/>
      <c r="C385" s="254"/>
      <c r="D385" s="245"/>
      <c r="E385" s="245"/>
      <c r="F385" s="245"/>
      <c r="G385" s="245"/>
      <c r="H385" s="225"/>
      <c r="I385" s="225"/>
      <c r="J385" s="225"/>
      <c r="K385" s="225"/>
      <c r="L385" s="225"/>
      <c r="M385" s="225"/>
      <c r="N385" s="224"/>
      <c r="O385" s="224"/>
      <c r="P385" s="224"/>
      <c r="Q385" s="224"/>
      <c r="R385" s="225"/>
      <c r="S385" s="225"/>
      <c r="T385" s="225"/>
      <c r="U385" s="225"/>
      <c r="V385" s="225"/>
      <c r="W385" s="225"/>
      <c r="X385" s="225"/>
      <c r="Y385" s="225"/>
      <c r="Z385" s="215"/>
      <c r="AA385" s="215"/>
      <c r="AB385" s="215"/>
      <c r="AC385" s="215"/>
      <c r="AD385" s="215"/>
      <c r="AE385" s="215"/>
      <c r="AF385" s="215"/>
      <c r="AG385" s="215" t="s">
        <v>165</v>
      </c>
      <c r="AH385" s="215"/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x14ac:dyDescent="0.25">
      <c r="A386" s="231" t="s">
        <v>137</v>
      </c>
      <c r="B386" s="232" t="s">
        <v>89</v>
      </c>
      <c r="C386" s="251" t="s">
        <v>90</v>
      </c>
      <c r="D386" s="233"/>
      <c r="E386" s="234"/>
      <c r="F386" s="235"/>
      <c r="G386" s="235">
        <f>SUMIF(AG387:AG396,"&lt;&gt;NOR",G387:G396)</f>
        <v>0</v>
      </c>
      <c r="H386" s="235"/>
      <c r="I386" s="235">
        <f>SUM(I387:I396)</f>
        <v>0</v>
      </c>
      <c r="J386" s="235"/>
      <c r="K386" s="235">
        <f>SUM(K387:K396)</f>
        <v>0</v>
      </c>
      <c r="L386" s="235"/>
      <c r="M386" s="235">
        <f>SUM(M387:M396)</f>
        <v>0</v>
      </c>
      <c r="N386" s="234"/>
      <c r="O386" s="234">
        <f>SUM(O387:O396)</f>
        <v>0</v>
      </c>
      <c r="P386" s="234"/>
      <c r="Q386" s="234">
        <f>SUM(Q387:Q396)</f>
        <v>0</v>
      </c>
      <c r="R386" s="235"/>
      <c r="S386" s="235"/>
      <c r="T386" s="236"/>
      <c r="U386" s="230"/>
      <c r="V386" s="230">
        <f>SUM(V387:V396)</f>
        <v>0.11</v>
      </c>
      <c r="W386" s="230"/>
      <c r="X386" s="230"/>
      <c r="Y386" s="230"/>
      <c r="AG386" t="s">
        <v>138</v>
      </c>
    </row>
    <row r="387" spans="1:60" outlineLevel="1" x14ac:dyDescent="0.25">
      <c r="A387" s="238">
        <v>70</v>
      </c>
      <c r="B387" s="239" t="s">
        <v>516</v>
      </c>
      <c r="C387" s="252" t="s">
        <v>517</v>
      </c>
      <c r="D387" s="240" t="s">
        <v>173</v>
      </c>
      <c r="E387" s="241">
        <v>1.3240000000000001</v>
      </c>
      <c r="F387" s="242"/>
      <c r="G387" s="243">
        <f>ROUND(E387*F387,2)</f>
        <v>0</v>
      </c>
      <c r="H387" s="242"/>
      <c r="I387" s="243">
        <f>ROUND(E387*H387,2)</f>
        <v>0</v>
      </c>
      <c r="J387" s="242"/>
      <c r="K387" s="243">
        <f>ROUND(E387*J387,2)</f>
        <v>0</v>
      </c>
      <c r="L387" s="243">
        <v>21</v>
      </c>
      <c r="M387" s="243">
        <f>G387*(1+L387/100)</f>
        <v>0</v>
      </c>
      <c r="N387" s="241">
        <v>0</v>
      </c>
      <c r="O387" s="241">
        <f>ROUND(E387*N387,2)</f>
        <v>0</v>
      </c>
      <c r="P387" s="241">
        <v>0</v>
      </c>
      <c r="Q387" s="241">
        <f>ROUND(E387*P387,2)</f>
        <v>0</v>
      </c>
      <c r="R387" s="243" t="s">
        <v>518</v>
      </c>
      <c r="S387" s="243" t="s">
        <v>197</v>
      </c>
      <c r="T387" s="244" t="s">
        <v>197</v>
      </c>
      <c r="U387" s="225">
        <v>0.08</v>
      </c>
      <c r="V387" s="225">
        <f>ROUND(E387*U387,2)</f>
        <v>0.11</v>
      </c>
      <c r="W387" s="225"/>
      <c r="X387" s="225" t="s">
        <v>143</v>
      </c>
      <c r="Y387" s="225" t="s">
        <v>144</v>
      </c>
      <c r="Z387" s="215"/>
      <c r="AA387" s="215"/>
      <c r="AB387" s="215"/>
      <c r="AC387" s="215"/>
      <c r="AD387" s="215"/>
      <c r="AE387" s="215"/>
      <c r="AF387" s="215"/>
      <c r="AG387" s="215" t="s">
        <v>145</v>
      </c>
      <c r="AH387" s="215"/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2" x14ac:dyDescent="0.25">
      <c r="A388" s="222"/>
      <c r="B388" s="223"/>
      <c r="C388" s="253" t="s">
        <v>519</v>
      </c>
      <c r="D388" s="226"/>
      <c r="E388" s="227">
        <v>0.96</v>
      </c>
      <c r="F388" s="225"/>
      <c r="G388" s="225"/>
      <c r="H388" s="225"/>
      <c r="I388" s="225"/>
      <c r="J388" s="225"/>
      <c r="K388" s="225"/>
      <c r="L388" s="225"/>
      <c r="M388" s="225"/>
      <c r="N388" s="224"/>
      <c r="O388" s="224"/>
      <c r="P388" s="224"/>
      <c r="Q388" s="224"/>
      <c r="R388" s="225"/>
      <c r="S388" s="225"/>
      <c r="T388" s="225"/>
      <c r="U388" s="225"/>
      <c r="V388" s="225"/>
      <c r="W388" s="225"/>
      <c r="X388" s="225"/>
      <c r="Y388" s="225"/>
      <c r="Z388" s="215"/>
      <c r="AA388" s="215"/>
      <c r="AB388" s="215"/>
      <c r="AC388" s="215"/>
      <c r="AD388" s="215"/>
      <c r="AE388" s="215"/>
      <c r="AF388" s="215"/>
      <c r="AG388" s="215" t="s">
        <v>147</v>
      </c>
      <c r="AH388" s="215">
        <v>0</v>
      </c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3" x14ac:dyDescent="0.25">
      <c r="A389" s="222"/>
      <c r="B389" s="223"/>
      <c r="C389" s="253" t="s">
        <v>520</v>
      </c>
      <c r="D389" s="226"/>
      <c r="E389" s="227">
        <v>0.36399999999999999</v>
      </c>
      <c r="F389" s="225"/>
      <c r="G389" s="225"/>
      <c r="H389" s="225"/>
      <c r="I389" s="225"/>
      <c r="J389" s="225"/>
      <c r="K389" s="225"/>
      <c r="L389" s="225"/>
      <c r="M389" s="225"/>
      <c r="N389" s="224"/>
      <c r="O389" s="224"/>
      <c r="P389" s="224"/>
      <c r="Q389" s="224"/>
      <c r="R389" s="225"/>
      <c r="S389" s="225"/>
      <c r="T389" s="225"/>
      <c r="U389" s="225"/>
      <c r="V389" s="225"/>
      <c r="W389" s="225"/>
      <c r="X389" s="225"/>
      <c r="Y389" s="225"/>
      <c r="Z389" s="215"/>
      <c r="AA389" s="215"/>
      <c r="AB389" s="215"/>
      <c r="AC389" s="215"/>
      <c r="AD389" s="215"/>
      <c r="AE389" s="215"/>
      <c r="AF389" s="215"/>
      <c r="AG389" s="215" t="s">
        <v>147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2" x14ac:dyDescent="0.25">
      <c r="A390" s="222"/>
      <c r="B390" s="223"/>
      <c r="C390" s="254"/>
      <c r="D390" s="245"/>
      <c r="E390" s="245"/>
      <c r="F390" s="245"/>
      <c r="G390" s="245"/>
      <c r="H390" s="225"/>
      <c r="I390" s="225"/>
      <c r="J390" s="225"/>
      <c r="K390" s="225"/>
      <c r="L390" s="225"/>
      <c r="M390" s="225"/>
      <c r="N390" s="224"/>
      <c r="O390" s="224"/>
      <c r="P390" s="224"/>
      <c r="Q390" s="224"/>
      <c r="R390" s="225"/>
      <c r="S390" s="225"/>
      <c r="T390" s="225"/>
      <c r="U390" s="225"/>
      <c r="V390" s="225"/>
      <c r="W390" s="225"/>
      <c r="X390" s="225"/>
      <c r="Y390" s="225"/>
      <c r="Z390" s="215"/>
      <c r="AA390" s="215"/>
      <c r="AB390" s="215"/>
      <c r="AC390" s="215"/>
      <c r="AD390" s="215"/>
      <c r="AE390" s="215"/>
      <c r="AF390" s="215"/>
      <c r="AG390" s="215" t="s">
        <v>165</v>
      </c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ht="20.399999999999999" outlineLevel="1" x14ac:dyDescent="0.25">
      <c r="A391" s="238">
        <v>71</v>
      </c>
      <c r="B391" s="239" t="s">
        <v>521</v>
      </c>
      <c r="C391" s="252" t="s">
        <v>522</v>
      </c>
      <c r="D391" s="240" t="s">
        <v>228</v>
      </c>
      <c r="E391" s="241">
        <v>2</v>
      </c>
      <c r="F391" s="242"/>
      <c r="G391" s="243">
        <f>ROUND(E391*F391,2)</f>
        <v>0</v>
      </c>
      <c r="H391" s="242"/>
      <c r="I391" s="243">
        <f>ROUND(E391*H391,2)</f>
        <v>0</v>
      </c>
      <c r="J391" s="242"/>
      <c r="K391" s="243">
        <f>ROUND(E391*J391,2)</f>
        <v>0</v>
      </c>
      <c r="L391" s="243">
        <v>21</v>
      </c>
      <c r="M391" s="243">
        <f>G391*(1+L391/100)</f>
        <v>0</v>
      </c>
      <c r="N391" s="241">
        <v>2.0000000000000002E-5</v>
      </c>
      <c r="O391" s="241">
        <f>ROUND(E391*N391,2)</f>
        <v>0</v>
      </c>
      <c r="P391" s="241">
        <v>0</v>
      </c>
      <c r="Q391" s="241">
        <f>ROUND(E391*P391,2)</f>
        <v>0</v>
      </c>
      <c r="R391" s="243" t="s">
        <v>263</v>
      </c>
      <c r="S391" s="243" t="s">
        <v>197</v>
      </c>
      <c r="T391" s="244" t="s">
        <v>197</v>
      </c>
      <c r="U391" s="225">
        <v>0</v>
      </c>
      <c r="V391" s="225">
        <f>ROUND(E391*U391,2)</f>
        <v>0</v>
      </c>
      <c r="W391" s="225"/>
      <c r="X391" s="225" t="s">
        <v>264</v>
      </c>
      <c r="Y391" s="225" t="s">
        <v>144</v>
      </c>
      <c r="Z391" s="215"/>
      <c r="AA391" s="215"/>
      <c r="AB391" s="215"/>
      <c r="AC391" s="215"/>
      <c r="AD391" s="215"/>
      <c r="AE391" s="215"/>
      <c r="AF391" s="215"/>
      <c r="AG391" s="215" t="s">
        <v>265</v>
      </c>
      <c r="AH391" s="215"/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2" x14ac:dyDescent="0.25">
      <c r="A392" s="222"/>
      <c r="B392" s="223"/>
      <c r="C392" s="253" t="s">
        <v>523</v>
      </c>
      <c r="D392" s="226"/>
      <c r="E392" s="227">
        <v>2</v>
      </c>
      <c r="F392" s="225"/>
      <c r="G392" s="225"/>
      <c r="H392" s="225"/>
      <c r="I392" s="225"/>
      <c r="J392" s="225"/>
      <c r="K392" s="225"/>
      <c r="L392" s="225"/>
      <c r="M392" s="225"/>
      <c r="N392" s="224"/>
      <c r="O392" s="224"/>
      <c r="P392" s="224"/>
      <c r="Q392" s="224"/>
      <c r="R392" s="225"/>
      <c r="S392" s="225"/>
      <c r="T392" s="225"/>
      <c r="U392" s="225"/>
      <c r="V392" s="225"/>
      <c r="W392" s="225"/>
      <c r="X392" s="225"/>
      <c r="Y392" s="225"/>
      <c r="Z392" s="215"/>
      <c r="AA392" s="215"/>
      <c r="AB392" s="215"/>
      <c r="AC392" s="215"/>
      <c r="AD392" s="215"/>
      <c r="AE392" s="215"/>
      <c r="AF392" s="215"/>
      <c r="AG392" s="215" t="s">
        <v>147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2" x14ac:dyDescent="0.25">
      <c r="A393" s="222"/>
      <c r="B393" s="223"/>
      <c r="C393" s="254"/>
      <c r="D393" s="245"/>
      <c r="E393" s="245"/>
      <c r="F393" s="245"/>
      <c r="G393" s="245"/>
      <c r="H393" s="225"/>
      <c r="I393" s="225"/>
      <c r="J393" s="225"/>
      <c r="K393" s="225"/>
      <c r="L393" s="225"/>
      <c r="M393" s="225"/>
      <c r="N393" s="224"/>
      <c r="O393" s="224"/>
      <c r="P393" s="224"/>
      <c r="Q393" s="224"/>
      <c r="R393" s="225"/>
      <c r="S393" s="225"/>
      <c r="T393" s="225"/>
      <c r="U393" s="225"/>
      <c r="V393" s="225"/>
      <c r="W393" s="225"/>
      <c r="X393" s="225"/>
      <c r="Y393" s="225"/>
      <c r="Z393" s="215"/>
      <c r="AA393" s="215"/>
      <c r="AB393" s="215"/>
      <c r="AC393" s="215"/>
      <c r="AD393" s="215"/>
      <c r="AE393" s="215"/>
      <c r="AF393" s="215"/>
      <c r="AG393" s="215" t="s">
        <v>165</v>
      </c>
      <c r="AH393" s="215"/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5">
      <c r="A394" s="238">
        <v>72</v>
      </c>
      <c r="B394" s="239" t="s">
        <v>524</v>
      </c>
      <c r="C394" s="252" t="s">
        <v>525</v>
      </c>
      <c r="D394" s="240" t="s">
        <v>204</v>
      </c>
      <c r="E394" s="241">
        <v>4.0000000000000003E-5</v>
      </c>
      <c r="F394" s="242"/>
      <c r="G394" s="243">
        <f>ROUND(E394*F394,2)</f>
        <v>0</v>
      </c>
      <c r="H394" s="242"/>
      <c r="I394" s="243">
        <f>ROUND(E394*H394,2)</f>
        <v>0</v>
      </c>
      <c r="J394" s="242"/>
      <c r="K394" s="243">
        <f>ROUND(E394*J394,2)</f>
        <v>0</v>
      </c>
      <c r="L394" s="243">
        <v>21</v>
      </c>
      <c r="M394" s="243">
        <f>G394*(1+L394/100)</f>
        <v>0</v>
      </c>
      <c r="N394" s="241">
        <v>0</v>
      </c>
      <c r="O394" s="241">
        <f>ROUND(E394*N394,2)</f>
        <v>0</v>
      </c>
      <c r="P394" s="241">
        <v>0</v>
      </c>
      <c r="Q394" s="241">
        <f>ROUND(E394*P394,2)</f>
        <v>0</v>
      </c>
      <c r="R394" s="243" t="s">
        <v>518</v>
      </c>
      <c r="S394" s="243" t="s">
        <v>197</v>
      </c>
      <c r="T394" s="244" t="s">
        <v>197</v>
      </c>
      <c r="U394" s="225">
        <v>1.831</v>
      </c>
      <c r="V394" s="225">
        <f>ROUND(E394*U394,2)</f>
        <v>0</v>
      </c>
      <c r="W394" s="225"/>
      <c r="X394" s="225" t="s">
        <v>490</v>
      </c>
      <c r="Y394" s="225" t="s">
        <v>144</v>
      </c>
      <c r="Z394" s="215"/>
      <c r="AA394" s="215"/>
      <c r="AB394" s="215"/>
      <c r="AC394" s="215"/>
      <c r="AD394" s="215"/>
      <c r="AE394" s="215"/>
      <c r="AF394" s="215"/>
      <c r="AG394" s="215" t="s">
        <v>491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2" x14ac:dyDescent="0.25">
      <c r="A395" s="222"/>
      <c r="B395" s="223"/>
      <c r="C395" s="255" t="s">
        <v>526</v>
      </c>
      <c r="D395" s="246"/>
      <c r="E395" s="246"/>
      <c r="F395" s="246"/>
      <c r="G395" s="246"/>
      <c r="H395" s="225"/>
      <c r="I395" s="225"/>
      <c r="J395" s="225"/>
      <c r="K395" s="225"/>
      <c r="L395" s="225"/>
      <c r="M395" s="225"/>
      <c r="N395" s="224"/>
      <c r="O395" s="224"/>
      <c r="P395" s="224"/>
      <c r="Q395" s="224"/>
      <c r="R395" s="225"/>
      <c r="S395" s="225"/>
      <c r="T395" s="225"/>
      <c r="U395" s="225"/>
      <c r="V395" s="225"/>
      <c r="W395" s="225"/>
      <c r="X395" s="225"/>
      <c r="Y395" s="225"/>
      <c r="Z395" s="215"/>
      <c r="AA395" s="215"/>
      <c r="AB395" s="215"/>
      <c r="AC395" s="215"/>
      <c r="AD395" s="215"/>
      <c r="AE395" s="215"/>
      <c r="AF395" s="215"/>
      <c r="AG395" s="215" t="s">
        <v>199</v>
      </c>
      <c r="AH395" s="215"/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2" x14ac:dyDescent="0.25">
      <c r="A396" s="222"/>
      <c r="B396" s="223"/>
      <c r="C396" s="254"/>
      <c r="D396" s="245"/>
      <c r="E396" s="245"/>
      <c r="F396" s="245"/>
      <c r="G396" s="245"/>
      <c r="H396" s="225"/>
      <c r="I396" s="225"/>
      <c r="J396" s="225"/>
      <c r="K396" s="225"/>
      <c r="L396" s="225"/>
      <c r="M396" s="225"/>
      <c r="N396" s="224"/>
      <c r="O396" s="224"/>
      <c r="P396" s="224"/>
      <c r="Q396" s="224"/>
      <c r="R396" s="225"/>
      <c r="S396" s="225"/>
      <c r="T396" s="225"/>
      <c r="U396" s="225"/>
      <c r="V396" s="225"/>
      <c r="W396" s="225"/>
      <c r="X396" s="225"/>
      <c r="Y396" s="225"/>
      <c r="Z396" s="215"/>
      <c r="AA396" s="215"/>
      <c r="AB396" s="215"/>
      <c r="AC396" s="215"/>
      <c r="AD396" s="215"/>
      <c r="AE396" s="215"/>
      <c r="AF396" s="215"/>
      <c r="AG396" s="215" t="s">
        <v>165</v>
      </c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x14ac:dyDescent="0.25">
      <c r="A397" s="231" t="s">
        <v>137</v>
      </c>
      <c r="B397" s="232" t="s">
        <v>91</v>
      </c>
      <c r="C397" s="251" t="s">
        <v>92</v>
      </c>
      <c r="D397" s="233"/>
      <c r="E397" s="234"/>
      <c r="F397" s="235"/>
      <c r="G397" s="235">
        <f>SUMIF(AG398:AG421,"&lt;&gt;NOR",G398:G421)</f>
        <v>0</v>
      </c>
      <c r="H397" s="235"/>
      <c r="I397" s="235">
        <f>SUM(I398:I421)</f>
        <v>0</v>
      </c>
      <c r="J397" s="235"/>
      <c r="K397" s="235">
        <f>SUM(K398:K421)</f>
        <v>0</v>
      </c>
      <c r="L397" s="235"/>
      <c r="M397" s="235">
        <f>SUM(M398:M421)</f>
        <v>0</v>
      </c>
      <c r="N397" s="234"/>
      <c r="O397" s="234">
        <f>SUM(O398:O421)</f>
        <v>0</v>
      </c>
      <c r="P397" s="234"/>
      <c r="Q397" s="234">
        <f>SUM(Q398:Q421)</f>
        <v>0</v>
      </c>
      <c r="R397" s="235"/>
      <c r="S397" s="235"/>
      <c r="T397" s="236"/>
      <c r="U397" s="230"/>
      <c r="V397" s="230">
        <f>SUM(V398:V421)</f>
        <v>0</v>
      </c>
      <c r="W397" s="230"/>
      <c r="X397" s="230"/>
      <c r="Y397" s="230"/>
      <c r="AG397" t="s">
        <v>138</v>
      </c>
    </row>
    <row r="398" spans="1:60" outlineLevel="1" x14ac:dyDescent="0.25">
      <c r="A398" s="238">
        <v>73</v>
      </c>
      <c r="B398" s="239" t="s">
        <v>527</v>
      </c>
      <c r="C398" s="252" t="s">
        <v>528</v>
      </c>
      <c r="D398" s="240" t="s">
        <v>191</v>
      </c>
      <c r="E398" s="241">
        <v>2</v>
      </c>
      <c r="F398" s="242"/>
      <c r="G398" s="243">
        <f>ROUND(E398*F398,2)</f>
        <v>0</v>
      </c>
      <c r="H398" s="242"/>
      <c r="I398" s="243">
        <f>ROUND(E398*H398,2)</f>
        <v>0</v>
      </c>
      <c r="J398" s="242"/>
      <c r="K398" s="243">
        <f>ROUND(E398*J398,2)</f>
        <v>0</v>
      </c>
      <c r="L398" s="243">
        <v>21</v>
      </c>
      <c r="M398" s="243">
        <f>G398*(1+L398/100)</f>
        <v>0</v>
      </c>
      <c r="N398" s="241">
        <v>0</v>
      </c>
      <c r="O398" s="241">
        <f>ROUND(E398*N398,2)</f>
        <v>0</v>
      </c>
      <c r="P398" s="241">
        <v>0</v>
      </c>
      <c r="Q398" s="241">
        <f>ROUND(E398*P398,2)</f>
        <v>0</v>
      </c>
      <c r="R398" s="243"/>
      <c r="S398" s="243" t="s">
        <v>141</v>
      </c>
      <c r="T398" s="244" t="s">
        <v>142</v>
      </c>
      <c r="U398" s="225">
        <v>0</v>
      </c>
      <c r="V398" s="225">
        <f>ROUND(E398*U398,2)</f>
        <v>0</v>
      </c>
      <c r="W398" s="225"/>
      <c r="X398" s="225" t="s">
        <v>143</v>
      </c>
      <c r="Y398" s="225" t="s">
        <v>144</v>
      </c>
      <c r="Z398" s="215"/>
      <c r="AA398" s="215"/>
      <c r="AB398" s="215"/>
      <c r="AC398" s="215"/>
      <c r="AD398" s="215"/>
      <c r="AE398" s="215"/>
      <c r="AF398" s="215"/>
      <c r="AG398" s="215" t="s">
        <v>145</v>
      </c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2" x14ac:dyDescent="0.25">
      <c r="A399" s="222"/>
      <c r="B399" s="223"/>
      <c r="C399" s="259"/>
      <c r="D399" s="250"/>
      <c r="E399" s="250"/>
      <c r="F399" s="250"/>
      <c r="G399" s="250"/>
      <c r="H399" s="225"/>
      <c r="I399" s="225"/>
      <c r="J399" s="225"/>
      <c r="K399" s="225"/>
      <c r="L399" s="225"/>
      <c r="M399" s="225"/>
      <c r="N399" s="224"/>
      <c r="O399" s="224"/>
      <c r="P399" s="224"/>
      <c r="Q399" s="224"/>
      <c r="R399" s="225"/>
      <c r="S399" s="225"/>
      <c r="T399" s="225"/>
      <c r="U399" s="225"/>
      <c r="V399" s="225"/>
      <c r="W399" s="225"/>
      <c r="X399" s="225"/>
      <c r="Y399" s="225"/>
      <c r="Z399" s="215"/>
      <c r="AA399" s="215"/>
      <c r="AB399" s="215"/>
      <c r="AC399" s="215"/>
      <c r="AD399" s="215"/>
      <c r="AE399" s="215"/>
      <c r="AF399" s="215"/>
      <c r="AG399" s="215" t="s">
        <v>165</v>
      </c>
      <c r="AH399" s="215"/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5">
      <c r="A400" s="238">
        <v>74</v>
      </c>
      <c r="B400" s="239" t="s">
        <v>529</v>
      </c>
      <c r="C400" s="252" t="s">
        <v>530</v>
      </c>
      <c r="D400" s="240" t="s">
        <v>191</v>
      </c>
      <c r="E400" s="241">
        <v>2</v>
      </c>
      <c r="F400" s="242"/>
      <c r="G400" s="243">
        <f>ROUND(E400*F400,2)</f>
        <v>0</v>
      </c>
      <c r="H400" s="242"/>
      <c r="I400" s="243">
        <f>ROUND(E400*H400,2)</f>
        <v>0</v>
      </c>
      <c r="J400" s="242"/>
      <c r="K400" s="243">
        <f>ROUND(E400*J400,2)</f>
        <v>0</v>
      </c>
      <c r="L400" s="243">
        <v>21</v>
      </c>
      <c r="M400" s="243">
        <f>G400*(1+L400/100)</f>
        <v>0</v>
      </c>
      <c r="N400" s="241">
        <v>0</v>
      </c>
      <c r="O400" s="241">
        <f>ROUND(E400*N400,2)</f>
        <v>0</v>
      </c>
      <c r="P400" s="241">
        <v>0</v>
      </c>
      <c r="Q400" s="241">
        <f>ROUND(E400*P400,2)</f>
        <v>0</v>
      </c>
      <c r="R400" s="243"/>
      <c r="S400" s="243" t="s">
        <v>141</v>
      </c>
      <c r="T400" s="244" t="s">
        <v>142</v>
      </c>
      <c r="U400" s="225">
        <v>0</v>
      </c>
      <c r="V400" s="225">
        <f>ROUND(E400*U400,2)</f>
        <v>0</v>
      </c>
      <c r="W400" s="225"/>
      <c r="X400" s="225" t="s">
        <v>143</v>
      </c>
      <c r="Y400" s="225" t="s">
        <v>144</v>
      </c>
      <c r="Z400" s="215"/>
      <c r="AA400" s="215"/>
      <c r="AB400" s="215"/>
      <c r="AC400" s="215"/>
      <c r="AD400" s="215"/>
      <c r="AE400" s="215"/>
      <c r="AF400" s="215"/>
      <c r="AG400" s="215" t="s">
        <v>145</v>
      </c>
      <c r="AH400" s="215"/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2" x14ac:dyDescent="0.25">
      <c r="A401" s="222"/>
      <c r="B401" s="223"/>
      <c r="C401" s="259"/>
      <c r="D401" s="250"/>
      <c r="E401" s="250"/>
      <c r="F401" s="250"/>
      <c r="G401" s="250"/>
      <c r="H401" s="225"/>
      <c r="I401" s="225"/>
      <c r="J401" s="225"/>
      <c r="K401" s="225"/>
      <c r="L401" s="225"/>
      <c r="M401" s="225"/>
      <c r="N401" s="224"/>
      <c r="O401" s="224"/>
      <c r="P401" s="224"/>
      <c r="Q401" s="224"/>
      <c r="R401" s="225"/>
      <c r="S401" s="225"/>
      <c r="T401" s="225"/>
      <c r="U401" s="225"/>
      <c r="V401" s="225"/>
      <c r="W401" s="225"/>
      <c r="X401" s="225"/>
      <c r="Y401" s="225"/>
      <c r="Z401" s="215"/>
      <c r="AA401" s="215"/>
      <c r="AB401" s="215"/>
      <c r="AC401" s="215"/>
      <c r="AD401" s="215"/>
      <c r="AE401" s="215"/>
      <c r="AF401" s="215"/>
      <c r="AG401" s="215" t="s">
        <v>165</v>
      </c>
      <c r="AH401" s="215"/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5">
      <c r="A402" s="238">
        <v>75</v>
      </c>
      <c r="B402" s="239" t="s">
        <v>531</v>
      </c>
      <c r="C402" s="252" t="s">
        <v>532</v>
      </c>
      <c r="D402" s="240" t="s">
        <v>191</v>
      </c>
      <c r="E402" s="241">
        <v>1</v>
      </c>
      <c r="F402" s="242"/>
      <c r="G402" s="243">
        <f>ROUND(E402*F402,2)</f>
        <v>0</v>
      </c>
      <c r="H402" s="242"/>
      <c r="I402" s="243">
        <f>ROUND(E402*H402,2)</f>
        <v>0</v>
      </c>
      <c r="J402" s="242"/>
      <c r="K402" s="243">
        <f>ROUND(E402*J402,2)</f>
        <v>0</v>
      </c>
      <c r="L402" s="243">
        <v>21</v>
      </c>
      <c r="M402" s="243">
        <f>G402*(1+L402/100)</f>
        <v>0</v>
      </c>
      <c r="N402" s="241">
        <v>0</v>
      </c>
      <c r="O402" s="241">
        <f>ROUND(E402*N402,2)</f>
        <v>0</v>
      </c>
      <c r="P402" s="241">
        <v>0</v>
      </c>
      <c r="Q402" s="241">
        <f>ROUND(E402*P402,2)</f>
        <v>0</v>
      </c>
      <c r="R402" s="243"/>
      <c r="S402" s="243" t="s">
        <v>141</v>
      </c>
      <c r="T402" s="244" t="s">
        <v>142</v>
      </c>
      <c r="U402" s="225">
        <v>0</v>
      </c>
      <c r="V402" s="225">
        <f>ROUND(E402*U402,2)</f>
        <v>0</v>
      </c>
      <c r="W402" s="225"/>
      <c r="X402" s="225" t="s">
        <v>143</v>
      </c>
      <c r="Y402" s="225" t="s">
        <v>144</v>
      </c>
      <c r="Z402" s="215"/>
      <c r="AA402" s="215"/>
      <c r="AB402" s="215"/>
      <c r="AC402" s="215"/>
      <c r="AD402" s="215"/>
      <c r="AE402" s="215"/>
      <c r="AF402" s="215"/>
      <c r="AG402" s="215" t="s">
        <v>145</v>
      </c>
      <c r="AH402" s="215"/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2" x14ac:dyDescent="0.25">
      <c r="A403" s="222"/>
      <c r="B403" s="223"/>
      <c r="C403" s="259"/>
      <c r="D403" s="250"/>
      <c r="E403" s="250"/>
      <c r="F403" s="250"/>
      <c r="G403" s="250"/>
      <c r="H403" s="225"/>
      <c r="I403" s="225"/>
      <c r="J403" s="225"/>
      <c r="K403" s="225"/>
      <c r="L403" s="225"/>
      <c r="M403" s="225"/>
      <c r="N403" s="224"/>
      <c r="O403" s="224"/>
      <c r="P403" s="224"/>
      <c r="Q403" s="224"/>
      <c r="R403" s="225"/>
      <c r="S403" s="225"/>
      <c r="T403" s="225"/>
      <c r="U403" s="225"/>
      <c r="V403" s="225"/>
      <c r="W403" s="225"/>
      <c r="X403" s="225"/>
      <c r="Y403" s="225"/>
      <c r="Z403" s="215"/>
      <c r="AA403" s="215"/>
      <c r="AB403" s="215"/>
      <c r="AC403" s="215"/>
      <c r="AD403" s="215"/>
      <c r="AE403" s="215"/>
      <c r="AF403" s="215"/>
      <c r="AG403" s="215" t="s">
        <v>165</v>
      </c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5">
      <c r="A404" s="238">
        <v>76</v>
      </c>
      <c r="B404" s="239" t="s">
        <v>533</v>
      </c>
      <c r="C404" s="252" t="s">
        <v>534</v>
      </c>
      <c r="D404" s="240" t="s">
        <v>191</v>
      </c>
      <c r="E404" s="241">
        <v>1</v>
      </c>
      <c r="F404" s="242"/>
      <c r="G404" s="243">
        <f>ROUND(E404*F404,2)</f>
        <v>0</v>
      </c>
      <c r="H404" s="242"/>
      <c r="I404" s="243">
        <f>ROUND(E404*H404,2)</f>
        <v>0</v>
      </c>
      <c r="J404" s="242"/>
      <c r="K404" s="243">
        <f>ROUND(E404*J404,2)</f>
        <v>0</v>
      </c>
      <c r="L404" s="243">
        <v>21</v>
      </c>
      <c r="M404" s="243">
        <f>G404*(1+L404/100)</f>
        <v>0</v>
      </c>
      <c r="N404" s="241">
        <v>0</v>
      </c>
      <c r="O404" s="241">
        <f>ROUND(E404*N404,2)</f>
        <v>0</v>
      </c>
      <c r="P404" s="241">
        <v>0</v>
      </c>
      <c r="Q404" s="241">
        <f>ROUND(E404*P404,2)</f>
        <v>0</v>
      </c>
      <c r="R404" s="243"/>
      <c r="S404" s="243" t="s">
        <v>141</v>
      </c>
      <c r="T404" s="244" t="s">
        <v>142</v>
      </c>
      <c r="U404" s="225">
        <v>0</v>
      </c>
      <c r="V404" s="225">
        <f>ROUND(E404*U404,2)</f>
        <v>0</v>
      </c>
      <c r="W404" s="225"/>
      <c r="X404" s="225" t="s">
        <v>143</v>
      </c>
      <c r="Y404" s="225" t="s">
        <v>144</v>
      </c>
      <c r="Z404" s="215"/>
      <c r="AA404" s="215"/>
      <c r="AB404" s="215"/>
      <c r="AC404" s="215"/>
      <c r="AD404" s="215"/>
      <c r="AE404" s="215"/>
      <c r="AF404" s="215"/>
      <c r="AG404" s="215" t="s">
        <v>145</v>
      </c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2" x14ac:dyDescent="0.25">
      <c r="A405" s="222"/>
      <c r="B405" s="223"/>
      <c r="C405" s="259"/>
      <c r="D405" s="250"/>
      <c r="E405" s="250"/>
      <c r="F405" s="250"/>
      <c r="G405" s="250"/>
      <c r="H405" s="225"/>
      <c r="I405" s="225"/>
      <c r="J405" s="225"/>
      <c r="K405" s="225"/>
      <c r="L405" s="225"/>
      <c r="M405" s="225"/>
      <c r="N405" s="224"/>
      <c r="O405" s="224"/>
      <c r="P405" s="224"/>
      <c r="Q405" s="224"/>
      <c r="R405" s="225"/>
      <c r="S405" s="225"/>
      <c r="T405" s="225"/>
      <c r="U405" s="225"/>
      <c r="V405" s="225"/>
      <c r="W405" s="225"/>
      <c r="X405" s="225"/>
      <c r="Y405" s="225"/>
      <c r="Z405" s="215"/>
      <c r="AA405" s="215"/>
      <c r="AB405" s="215"/>
      <c r="AC405" s="215"/>
      <c r="AD405" s="215"/>
      <c r="AE405" s="215"/>
      <c r="AF405" s="215"/>
      <c r="AG405" s="215" t="s">
        <v>165</v>
      </c>
      <c r="AH405" s="215"/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5">
      <c r="A406" s="238">
        <v>77</v>
      </c>
      <c r="B406" s="239" t="s">
        <v>535</v>
      </c>
      <c r="C406" s="252" t="s">
        <v>536</v>
      </c>
      <c r="D406" s="240" t="s">
        <v>191</v>
      </c>
      <c r="E406" s="241">
        <v>1</v>
      </c>
      <c r="F406" s="242"/>
      <c r="G406" s="243">
        <f>ROUND(E406*F406,2)</f>
        <v>0</v>
      </c>
      <c r="H406" s="242"/>
      <c r="I406" s="243">
        <f>ROUND(E406*H406,2)</f>
        <v>0</v>
      </c>
      <c r="J406" s="242"/>
      <c r="K406" s="243">
        <f>ROUND(E406*J406,2)</f>
        <v>0</v>
      </c>
      <c r="L406" s="243">
        <v>21</v>
      </c>
      <c r="M406" s="243">
        <f>G406*(1+L406/100)</f>
        <v>0</v>
      </c>
      <c r="N406" s="241">
        <v>0</v>
      </c>
      <c r="O406" s="241">
        <f>ROUND(E406*N406,2)</f>
        <v>0</v>
      </c>
      <c r="P406" s="241">
        <v>0</v>
      </c>
      <c r="Q406" s="241">
        <f>ROUND(E406*P406,2)</f>
        <v>0</v>
      </c>
      <c r="R406" s="243"/>
      <c r="S406" s="243" t="s">
        <v>141</v>
      </c>
      <c r="T406" s="244" t="s">
        <v>142</v>
      </c>
      <c r="U406" s="225">
        <v>0</v>
      </c>
      <c r="V406" s="225">
        <f>ROUND(E406*U406,2)</f>
        <v>0</v>
      </c>
      <c r="W406" s="225"/>
      <c r="X406" s="225" t="s">
        <v>143</v>
      </c>
      <c r="Y406" s="225" t="s">
        <v>144</v>
      </c>
      <c r="Z406" s="215"/>
      <c r="AA406" s="215"/>
      <c r="AB406" s="215"/>
      <c r="AC406" s="215"/>
      <c r="AD406" s="215"/>
      <c r="AE406" s="215"/>
      <c r="AF406" s="215"/>
      <c r="AG406" s="215" t="s">
        <v>145</v>
      </c>
      <c r="AH406" s="215"/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2" x14ac:dyDescent="0.25">
      <c r="A407" s="222"/>
      <c r="B407" s="223"/>
      <c r="C407" s="259"/>
      <c r="D407" s="250"/>
      <c r="E407" s="250"/>
      <c r="F407" s="250"/>
      <c r="G407" s="250"/>
      <c r="H407" s="225"/>
      <c r="I407" s="225"/>
      <c r="J407" s="225"/>
      <c r="K407" s="225"/>
      <c r="L407" s="225"/>
      <c r="M407" s="225"/>
      <c r="N407" s="224"/>
      <c r="O407" s="224"/>
      <c r="P407" s="224"/>
      <c r="Q407" s="224"/>
      <c r="R407" s="225"/>
      <c r="S407" s="225"/>
      <c r="T407" s="225"/>
      <c r="U407" s="225"/>
      <c r="V407" s="225"/>
      <c r="W407" s="225"/>
      <c r="X407" s="225"/>
      <c r="Y407" s="225"/>
      <c r="Z407" s="215"/>
      <c r="AA407" s="215"/>
      <c r="AB407" s="215"/>
      <c r="AC407" s="215"/>
      <c r="AD407" s="215"/>
      <c r="AE407" s="215"/>
      <c r="AF407" s="215"/>
      <c r="AG407" s="215" t="s">
        <v>165</v>
      </c>
      <c r="AH407" s="215"/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1" x14ac:dyDescent="0.25">
      <c r="A408" s="238">
        <v>78</v>
      </c>
      <c r="B408" s="239" t="s">
        <v>537</v>
      </c>
      <c r="C408" s="252" t="s">
        <v>538</v>
      </c>
      <c r="D408" s="240" t="s">
        <v>191</v>
      </c>
      <c r="E408" s="241">
        <v>1</v>
      </c>
      <c r="F408" s="242"/>
      <c r="G408" s="243">
        <f>ROUND(E408*F408,2)</f>
        <v>0</v>
      </c>
      <c r="H408" s="242"/>
      <c r="I408" s="243">
        <f>ROUND(E408*H408,2)</f>
        <v>0</v>
      </c>
      <c r="J408" s="242"/>
      <c r="K408" s="243">
        <f>ROUND(E408*J408,2)</f>
        <v>0</v>
      </c>
      <c r="L408" s="243">
        <v>21</v>
      </c>
      <c r="M408" s="243">
        <f>G408*(1+L408/100)</f>
        <v>0</v>
      </c>
      <c r="N408" s="241">
        <v>0</v>
      </c>
      <c r="O408" s="241">
        <f>ROUND(E408*N408,2)</f>
        <v>0</v>
      </c>
      <c r="P408" s="241">
        <v>0</v>
      </c>
      <c r="Q408" s="241">
        <f>ROUND(E408*P408,2)</f>
        <v>0</v>
      </c>
      <c r="R408" s="243"/>
      <c r="S408" s="243" t="s">
        <v>141</v>
      </c>
      <c r="T408" s="244" t="s">
        <v>142</v>
      </c>
      <c r="U408" s="225">
        <v>0</v>
      </c>
      <c r="V408" s="225">
        <f>ROUND(E408*U408,2)</f>
        <v>0</v>
      </c>
      <c r="W408" s="225"/>
      <c r="X408" s="225" t="s">
        <v>143</v>
      </c>
      <c r="Y408" s="225" t="s">
        <v>144</v>
      </c>
      <c r="Z408" s="215"/>
      <c r="AA408" s="215"/>
      <c r="AB408" s="215"/>
      <c r="AC408" s="215"/>
      <c r="AD408" s="215"/>
      <c r="AE408" s="215"/>
      <c r="AF408" s="215"/>
      <c r="AG408" s="215" t="s">
        <v>145</v>
      </c>
      <c r="AH408" s="215"/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2" x14ac:dyDescent="0.25">
      <c r="A409" s="222"/>
      <c r="B409" s="223"/>
      <c r="C409" s="259"/>
      <c r="D409" s="250"/>
      <c r="E409" s="250"/>
      <c r="F409" s="250"/>
      <c r="G409" s="250"/>
      <c r="H409" s="225"/>
      <c r="I409" s="225"/>
      <c r="J409" s="225"/>
      <c r="K409" s="225"/>
      <c r="L409" s="225"/>
      <c r="M409" s="225"/>
      <c r="N409" s="224"/>
      <c r="O409" s="224"/>
      <c r="P409" s="224"/>
      <c r="Q409" s="224"/>
      <c r="R409" s="225"/>
      <c r="S409" s="225"/>
      <c r="T409" s="225"/>
      <c r="U409" s="225"/>
      <c r="V409" s="225"/>
      <c r="W409" s="225"/>
      <c r="X409" s="225"/>
      <c r="Y409" s="225"/>
      <c r="Z409" s="215"/>
      <c r="AA409" s="215"/>
      <c r="AB409" s="215"/>
      <c r="AC409" s="215"/>
      <c r="AD409" s="215"/>
      <c r="AE409" s="215"/>
      <c r="AF409" s="215"/>
      <c r="AG409" s="215" t="s">
        <v>165</v>
      </c>
      <c r="AH409" s="215"/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5">
      <c r="A410" s="238">
        <v>79</v>
      </c>
      <c r="B410" s="239" t="s">
        <v>539</v>
      </c>
      <c r="C410" s="252" t="s">
        <v>540</v>
      </c>
      <c r="D410" s="240" t="s">
        <v>191</v>
      </c>
      <c r="E410" s="241">
        <v>5</v>
      </c>
      <c r="F410" s="242"/>
      <c r="G410" s="243">
        <f>ROUND(E410*F410,2)</f>
        <v>0</v>
      </c>
      <c r="H410" s="242"/>
      <c r="I410" s="243">
        <f>ROUND(E410*H410,2)</f>
        <v>0</v>
      </c>
      <c r="J410" s="242"/>
      <c r="K410" s="243">
        <f>ROUND(E410*J410,2)</f>
        <v>0</v>
      </c>
      <c r="L410" s="243">
        <v>21</v>
      </c>
      <c r="M410" s="243">
        <f>G410*(1+L410/100)</f>
        <v>0</v>
      </c>
      <c r="N410" s="241">
        <v>0</v>
      </c>
      <c r="O410" s="241">
        <f>ROUND(E410*N410,2)</f>
        <v>0</v>
      </c>
      <c r="P410" s="241">
        <v>0</v>
      </c>
      <c r="Q410" s="241">
        <f>ROUND(E410*P410,2)</f>
        <v>0</v>
      </c>
      <c r="R410" s="243"/>
      <c r="S410" s="243" t="s">
        <v>141</v>
      </c>
      <c r="T410" s="244" t="s">
        <v>142</v>
      </c>
      <c r="U410" s="225">
        <v>0</v>
      </c>
      <c r="V410" s="225">
        <f>ROUND(E410*U410,2)</f>
        <v>0</v>
      </c>
      <c r="W410" s="225"/>
      <c r="X410" s="225" t="s">
        <v>143</v>
      </c>
      <c r="Y410" s="225" t="s">
        <v>144</v>
      </c>
      <c r="Z410" s="215"/>
      <c r="AA410" s="215"/>
      <c r="AB410" s="215"/>
      <c r="AC410" s="215"/>
      <c r="AD410" s="215"/>
      <c r="AE410" s="215"/>
      <c r="AF410" s="215"/>
      <c r="AG410" s="215" t="s">
        <v>145</v>
      </c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2" x14ac:dyDescent="0.25">
      <c r="A411" s="222"/>
      <c r="B411" s="223"/>
      <c r="C411" s="259"/>
      <c r="D411" s="250"/>
      <c r="E411" s="250"/>
      <c r="F411" s="250"/>
      <c r="G411" s="250"/>
      <c r="H411" s="225"/>
      <c r="I411" s="225"/>
      <c r="J411" s="225"/>
      <c r="K411" s="225"/>
      <c r="L411" s="225"/>
      <c r="M411" s="225"/>
      <c r="N411" s="224"/>
      <c r="O411" s="224"/>
      <c r="P411" s="224"/>
      <c r="Q411" s="224"/>
      <c r="R411" s="225"/>
      <c r="S411" s="225"/>
      <c r="T411" s="225"/>
      <c r="U411" s="225"/>
      <c r="V411" s="225"/>
      <c r="W411" s="225"/>
      <c r="X411" s="225"/>
      <c r="Y411" s="225"/>
      <c r="Z411" s="215"/>
      <c r="AA411" s="215"/>
      <c r="AB411" s="215"/>
      <c r="AC411" s="215"/>
      <c r="AD411" s="215"/>
      <c r="AE411" s="215"/>
      <c r="AF411" s="215"/>
      <c r="AG411" s="215" t="s">
        <v>165</v>
      </c>
      <c r="AH411" s="215"/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1" x14ac:dyDescent="0.25">
      <c r="A412" s="238">
        <v>80</v>
      </c>
      <c r="B412" s="239" t="s">
        <v>541</v>
      </c>
      <c r="C412" s="252" t="s">
        <v>542</v>
      </c>
      <c r="D412" s="240" t="s">
        <v>191</v>
      </c>
      <c r="E412" s="241">
        <v>5</v>
      </c>
      <c r="F412" s="242"/>
      <c r="G412" s="243">
        <f>ROUND(E412*F412,2)</f>
        <v>0</v>
      </c>
      <c r="H412" s="242"/>
      <c r="I412" s="243">
        <f>ROUND(E412*H412,2)</f>
        <v>0</v>
      </c>
      <c r="J412" s="242"/>
      <c r="K412" s="243">
        <f>ROUND(E412*J412,2)</f>
        <v>0</v>
      </c>
      <c r="L412" s="243">
        <v>21</v>
      </c>
      <c r="M412" s="243">
        <f>G412*(1+L412/100)</f>
        <v>0</v>
      </c>
      <c r="N412" s="241">
        <v>0</v>
      </c>
      <c r="O412" s="241">
        <f>ROUND(E412*N412,2)</f>
        <v>0</v>
      </c>
      <c r="P412" s="241">
        <v>0</v>
      </c>
      <c r="Q412" s="241">
        <f>ROUND(E412*P412,2)</f>
        <v>0</v>
      </c>
      <c r="R412" s="243"/>
      <c r="S412" s="243" t="s">
        <v>141</v>
      </c>
      <c r="T412" s="244" t="s">
        <v>142</v>
      </c>
      <c r="U412" s="225">
        <v>0</v>
      </c>
      <c r="V412" s="225">
        <f>ROUND(E412*U412,2)</f>
        <v>0</v>
      </c>
      <c r="W412" s="225"/>
      <c r="X412" s="225" t="s">
        <v>143</v>
      </c>
      <c r="Y412" s="225" t="s">
        <v>144</v>
      </c>
      <c r="Z412" s="215"/>
      <c r="AA412" s="215"/>
      <c r="AB412" s="215"/>
      <c r="AC412" s="215"/>
      <c r="AD412" s="215"/>
      <c r="AE412" s="215"/>
      <c r="AF412" s="215"/>
      <c r="AG412" s="215" t="s">
        <v>145</v>
      </c>
      <c r="AH412" s="215"/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2" x14ac:dyDescent="0.25">
      <c r="A413" s="222"/>
      <c r="B413" s="223"/>
      <c r="C413" s="259"/>
      <c r="D413" s="250"/>
      <c r="E413" s="250"/>
      <c r="F413" s="250"/>
      <c r="G413" s="250"/>
      <c r="H413" s="225"/>
      <c r="I413" s="225"/>
      <c r="J413" s="225"/>
      <c r="K413" s="225"/>
      <c r="L413" s="225"/>
      <c r="M413" s="225"/>
      <c r="N413" s="224"/>
      <c r="O413" s="224"/>
      <c r="P413" s="224"/>
      <c r="Q413" s="224"/>
      <c r="R413" s="225"/>
      <c r="S413" s="225"/>
      <c r="T413" s="225"/>
      <c r="U413" s="225"/>
      <c r="V413" s="225"/>
      <c r="W413" s="225"/>
      <c r="X413" s="225"/>
      <c r="Y413" s="225"/>
      <c r="Z413" s="215"/>
      <c r="AA413" s="215"/>
      <c r="AB413" s="215"/>
      <c r="AC413" s="215"/>
      <c r="AD413" s="215"/>
      <c r="AE413" s="215"/>
      <c r="AF413" s="215"/>
      <c r="AG413" s="215" t="s">
        <v>165</v>
      </c>
      <c r="AH413" s="215"/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5">
      <c r="A414" s="238">
        <v>81</v>
      </c>
      <c r="B414" s="239" t="s">
        <v>543</v>
      </c>
      <c r="C414" s="252" t="s">
        <v>544</v>
      </c>
      <c r="D414" s="240" t="s">
        <v>191</v>
      </c>
      <c r="E414" s="241">
        <v>5</v>
      </c>
      <c r="F414" s="242"/>
      <c r="G414" s="243">
        <f>ROUND(E414*F414,2)</f>
        <v>0</v>
      </c>
      <c r="H414" s="242"/>
      <c r="I414" s="243">
        <f>ROUND(E414*H414,2)</f>
        <v>0</v>
      </c>
      <c r="J414" s="242"/>
      <c r="K414" s="243">
        <f>ROUND(E414*J414,2)</f>
        <v>0</v>
      </c>
      <c r="L414" s="243">
        <v>21</v>
      </c>
      <c r="M414" s="243">
        <f>G414*(1+L414/100)</f>
        <v>0</v>
      </c>
      <c r="N414" s="241">
        <v>0</v>
      </c>
      <c r="O414" s="241">
        <f>ROUND(E414*N414,2)</f>
        <v>0</v>
      </c>
      <c r="P414" s="241">
        <v>0</v>
      </c>
      <c r="Q414" s="241">
        <f>ROUND(E414*P414,2)</f>
        <v>0</v>
      </c>
      <c r="R414" s="243"/>
      <c r="S414" s="243" t="s">
        <v>141</v>
      </c>
      <c r="T414" s="244" t="s">
        <v>142</v>
      </c>
      <c r="U414" s="225">
        <v>0</v>
      </c>
      <c r="V414" s="225">
        <f>ROUND(E414*U414,2)</f>
        <v>0</v>
      </c>
      <c r="W414" s="225"/>
      <c r="X414" s="225" t="s">
        <v>143</v>
      </c>
      <c r="Y414" s="225" t="s">
        <v>144</v>
      </c>
      <c r="Z414" s="215"/>
      <c r="AA414" s="215"/>
      <c r="AB414" s="215"/>
      <c r="AC414" s="215"/>
      <c r="AD414" s="215"/>
      <c r="AE414" s="215"/>
      <c r="AF414" s="215"/>
      <c r="AG414" s="215" t="s">
        <v>145</v>
      </c>
      <c r="AH414" s="215"/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2" x14ac:dyDescent="0.25">
      <c r="A415" s="222"/>
      <c r="B415" s="223"/>
      <c r="C415" s="259"/>
      <c r="D415" s="250"/>
      <c r="E415" s="250"/>
      <c r="F415" s="250"/>
      <c r="G415" s="250"/>
      <c r="H415" s="225"/>
      <c r="I415" s="225"/>
      <c r="J415" s="225"/>
      <c r="K415" s="225"/>
      <c r="L415" s="225"/>
      <c r="M415" s="225"/>
      <c r="N415" s="224"/>
      <c r="O415" s="224"/>
      <c r="P415" s="224"/>
      <c r="Q415" s="224"/>
      <c r="R415" s="225"/>
      <c r="S415" s="225"/>
      <c r="T415" s="225"/>
      <c r="U415" s="225"/>
      <c r="V415" s="225"/>
      <c r="W415" s="225"/>
      <c r="X415" s="225"/>
      <c r="Y415" s="225"/>
      <c r="Z415" s="215"/>
      <c r="AA415" s="215"/>
      <c r="AB415" s="215"/>
      <c r="AC415" s="215"/>
      <c r="AD415" s="215"/>
      <c r="AE415" s="215"/>
      <c r="AF415" s="215"/>
      <c r="AG415" s="215" t="s">
        <v>165</v>
      </c>
      <c r="AH415" s="215"/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5">
      <c r="A416" s="238">
        <v>82</v>
      </c>
      <c r="B416" s="239" t="s">
        <v>545</v>
      </c>
      <c r="C416" s="252" t="s">
        <v>546</v>
      </c>
      <c r="D416" s="240" t="s">
        <v>191</v>
      </c>
      <c r="E416" s="241">
        <v>5</v>
      </c>
      <c r="F416" s="242"/>
      <c r="G416" s="243">
        <f>ROUND(E416*F416,2)</f>
        <v>0</v>
      </c>
      <c r="H416" s="242"/>
      <c r="I416" s="243">
        <f>ROUND(E416*H416,2)</f>
        <v>0</v>
      </c>
      <c r="J416" s="242"/>
      <c r="K416" s="243">
        <f>ROUND(E416*J416,2)</f>
        <v>0</v>
      </c>
      <c r="L416" s="243">
        <v>21</v>
      </c>
      <c r="M416" s="243">
        <f>G416*(1+L416/100)</f>
        <v>0</v>
      </c>
      <c r="N416" s="241">
        <v>0</v>
      </c>
      <c r="O416" s="241">
        <f>ROUND(E416*N416,2)</f>
        <v>0</v>
      </c>
      <c r="P416" s="241">
        <v>0</v>
      </c>
      <c r="Q416" s="241">
        <f>ROUND(E416*P416,2)</f>
        <v>0</v>
      </c>
      <c r="R416" s="243"/>
      <c r="S416" s="243" t="s">
        <v>141</v>
      </c>
      <c r="T416" s="244" t="s">
        <v>142</v>
      </c>
      <c r="U416" s="225">
        <v>0</v>
      </c>
      <c r="V416" s="225">
        <f>ROUND(E416*U416,2)</f>
        <v>0</v>
      </c>
      <c r="W416" s="225"/>
      <c r="X416" s="225" t="s">
        <v>143</v>
      </c>
      <c r="Y416" s="225" t="s">
        <v>144</v>
      </c>
      <c r="Z416" s="215"/>
      <c r="AA416" s="215"/>
      <c r="AB416" s="215"/>
      <c r="AC416" s="215"/>
      <c r="AD416" s="215"/>
      <c r="AE416" s="215"/>
      <c r="AF416" s="215"/>
      <c r="AG416" s="215" t="s">
        <v>145</v>
      </c>
      <c r="AH416" s="215"/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2" x14ac:dyDescent="0.25">
      <c r="A417" s="222"/>
      <c r="B417" s="223"/>
      <c r="C417" s="259"/>
      <c r="D417" s="250"/>
      <c r="E417" s="250"/>
      <c r="F417" s="250"/>
      <c r="G417" s="250"/>
      <c r="H417" s="225"/>
      <c r="I417" s="225"/>
      <c r="J417" s="225"/>
      <c r="K417" s="225"/>
      <c r="L417" s="225"/>
      <c r="M417" s="225"/>
      <c r="N417" s="224"/>
      <c r="O417" s="224"/>
      <c r="P417" s="224"/>
      <c r="Q417" s="224"/>
      <c r="R417" s="225"/>
      <c r="S417" s="225"/>
      <c r="T417" s="225"/>
      <c r="U417" s="225"/>
      <c r="V417" s="225"/>
      <c r="W417" s="225"/>
      <c r="X417" s="225"/>
      <c r="Y417" s="225"/>
      <c r="Z417" s="215"/>
      <c r="AA417" s="215"/>
      <c r="AB417" s="215"/>
      <c r="AC417" s="215"/>
      <c r="AD417" s="215"/>
      <c r="AE417" s="215"/>
      <c r="AF417" s="215"/>
      <c r="AG417" s="215" t="s">
        <v>165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1" x14ac:dyDescent="0.25">
      <c r="A418" s="238">
        <v>83</v>
      </c>
      <c r="B418" s="239" t="s">
        <v>547</v>
      </c>
      <c r="C418" s="252" t="s">
        <v>548</v>
      </c>
      <c r="D418" s="240" t="s">
        <v>191</v>
      </c>
      <c r="E418" s="241">
        <v>1</v>
      </c>
      <c r="F418" s="242"/>
      <c r="G418" s="243">
        <f>ROUND(E418*F418,2)</f>
        <v>0</v>
      </c>
      <c r="H418" s="242"/>
      <c r="I418" s="243">
        <f>ROUND(E418*H418,2)</f>
        <v>0</v>
      </c>
      <c r="J418" s="242"/>
      <c r="K418" s="243">
        <f>ROUND(E418*J418,2)</f>
        <v>0</v>
      </c>
      <c r="L418" s="243">
        <v>21</v>
      </c>
      <c r="M418" s="243">
        <f>G418*(1+L418/100)</f>
        <v>0</v>
      </c>
      <c r="N418" s="241">
        <v>0</v>
      </c>
      <c r="O418" s="241">
        <f>ROUND(E418*N418,2)</f>
        <v>0</v>
      </c>
      <c r="P418" s="241">
        <v>0</v>
      </c>
      <c r="Q418" s="241">
        <f>ROUND(E418*P418,2)</f>
        <v>0</v>
      </c>
      <c r="R418" s="243"/>
      <c r="S418" s="243" t="s">
        <v>141</v>
      </c>
      <c r="T418" s="244" t="s">
        <v>142</v>
      </c>
      <c r="U418" s="225">
        <v>0</v>
      </c>
      <c r="V418" s="225">
        <f>ROUND(E418*U418,2)</f>
        <v>0</v>
      </c>
      <c r="W418" s="225"/>
      <c r="X418" s="225" t="s">
        <v>143</v>
      </c>
      <c r="Y418" s="225" t="s">
        <v>144</v>
      </c>
      <c r="Z418" s="215"/>
      <c r="AA418" s="215"/>
      <c r="AB418" s="215"/>
      <c r="AC418" s="215"/>
      <c r="AD418" s="215"/>
      <c r="AE418" s="215"/>
      <c r="AF418" s="215"/>
      <c r="AG418" s="215" t="s">
        <v>145</v>
      </c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2" x14ac:dyDescent="0.25">
      <c r="A419" s="222"/>
      <c r="B419" s="223"/>
      <c r="C419" s="259"/>
      <c r="D419" s="250"/>
      <c r="E419" s="250"/>
      <c r="F419" s="250"/>
      <c r="G419" s="250"/>
      <c r="H419" s="225"/>
      <c r="I419" s="225"/>
      <c r="J419" s="225"/>
      <c r="K419" s="225"/>
      <c r="L419" s="225"/>
      <c r="M419" s="225"/>
      <c r="N419" s="224"/>
      <c r="O419" s="224"/>
      <c r="P419" s="224"/>
      <c r="Q419" s="224"/>
      <c r="R419" s="225"/>
      <c r="S419" s="225"/>
      <c r="T419" s="225"/>
      <c r="U419" s="225"/>
      <c r="V419" s="225"/>
      <c r="W419" s="225"/>
      <c r="X419" s="225"/>
      <c r="Y419" s="225"/>
      <c r="Z419" s="215"/>
      <c r="AA419" s="215"/>
      <c r="AB419" s="215"/>
      <c r="AC419" s="215"/>
      <c r="AD419" s="215"/>
      <c r="AE419" s="215"/>
      <c r="AF419" s="215"/>
      <c r="AG419" s="215" t="s">
        <v>165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1" x14ac:dyDescent="0.25">
      <c r="A420" s="238">
        <v>84</v>
      </c>
      <c r="B420" s="239" t="s">
        <v>549</v>
      </c>
      <c r="C420" s="252" t="s">
        <v>550</v>
      </c>
      <c r="D420" s="240" t="s">
        <v>191</v>
      </c>
      <c r="E420" s="241">
        <v>22</v>
      </c>
      <c r="F420" s="242"/>
      <c r="G420" s="243">
        <f>ROUND(E420*F420,2)</f>
        <v>0</v>
      </c>
      <c r="H420" s="242"/>
      <c r="I420" s="243">
        <f>ROUND(E420*H420,2)</f>
        <v>0</v>
      </c>
      <c r="J420" s="242"/>
      <c r="K420" s="243">
        <f>ROUND(E420*J420,2)</f>
        <v>0</v>
      </c>
      <c r="L420" s="243">
        <v>21</v>
      </c>
      <c r="M420" s="243">
        <f>G420*(1+L420/100)</f>
        <v>0</v>
      </c>
      <c r="N420" s="241">
        <v>0</v>
      </c>
      <c r="O420" s="241">
        <f>ROUND(E420*N420,2)</f>
        <v>0</v>
      </c>
      <c r="P420" s="241">
        <v>0</v>
      </c>
      <c r="Q420" s="241">
        <f>ROUND(E420*P420,2)</f>
        <v>0</v>
      </c>
      <c r="R420" s="243"/>
      <c r="S420" s="243" t="s">
        <v>141</v>
      </c>
      <c r="T420" s="244" t="s">
        <v>142</v>
      </c>
      <c r="U420" s="225">
        <v>0</v>
      </c>
      <c r="V420" s="225">
        <f>ROUND(E420*U420,2)</f>
        <v>0</v>
      </c>
      <c r="W420" s="225"/>
      <c r="X420" s="225" t="s">
        <v>143</v>
      </c>
      <c r="Y420" s="225" t="s">
        <v>144</v>
      </c>
      <c r="Z420" s="215"/>
      <c r="AA420" s="215"/>
      <c r="AB420" s="215"/>
      <c r="AC420" s="215"/>
      <c r="AD420" s="215"/>
      <c r="AE420" s="215"/>
      <c r="AF420" s="215"/>
      <c r="AG420" s="215" t="s">
        <v>145</v>
      </c>
      <c r="AH420" s="215"/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2" x14ac:dyDescent="0.25">
      <c r="A421" s="222"/>
      <c r="B421" s="223"/>
      <c r="C421" s="259"/>
      <c r="D421" s="250"/>
      <c r="E421" s="250"/>
      <c r="F421" s="250"/>
      <c r="G421" s="250"/>
      <c r="H421" s="225"/>
      <c r="I421" s="225"/>
      <c r="J421" s="225"/>
      <c r="K421" s="225"/>
      <c r="L421" s="225"/>
      <c r="M421" s="225"/>
      <c r="N421" s="224"/>
      <c r="O421" s="224"/>
      <c r="P421" s="224"/>
      <c r="Q421" s="224"/>
      <c r="R421" s="225"/>
      <c r="S421" s="225"/>
      <c r="T421" s="225"/>
      <c r="U421" s="225"/>
      <c r="V421" s="225"/>
      <c r="W421" s="225"/>
      <c r="X421" s="225"/>
      <c r="Y421" s="225"/>
      <c r="Z421" s="215"/>
      <c r="AA421" s="215"/>
      <c r="AB421" s="215"/>
      <c r="AC421" s="215"/>
      <c r="AD421" s="215"/>
      <c r="AE421" s="215"/>
      <c r="AF421" s="215"/>
      <c r="AG421" s="215" t="s">
        <v>165</v>
      </c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x14ac:dyDescent="0.25">
      <c r="A422" s="231" t="s">
        <v>137</v>
      </c>
      <c r="B422" s="232" t="s">
        <v>93</v>
      </c>
      <c r="C422" s="251" t="s">
        <v>94</v>
      </c>
      <c r="D422" s="233"/>
      <c r="E422" s="234"/>
      <c r="F422" s="235"/>
      <c r="G422" s="235">
        <f>SUMIF(AG423:AG436,"&lt;&gt;NOR",G423:G436)</f>
        <v>0</v>
      </c>
      <c r="H422" s="235"/>
      <c r="I422" s="235">
        <f>SUM(I423:I436)</f>
        <v>0</v>
      </c>
      <c r="J422" s="235"/>
      <c r="K422" s="235">
        <f>SUM(K423:K436)</f>
        <v>0</v>
      </c>
      <c r="L422" s="235"/>
      <c r="M422" s="235">
        <f>SUM(M423:M436)</f>
        <v>0</v>
      </c>
      <c r="N422" s="234"/>
      <c r="O422" s="234">
        <f>SUM(O423:O436)</f>
        <v>0</v>
      </c>
      <c r="P422" s="234"/>
      <c r="Q422" s="234">
        <f>SUM(Q423:Q436)</f>
        <v>0.12000000000000001</v>
      </c>
      <c r="R422" s="235"/>
      <c r="S422" s="235"/>
      <c r="T422" s="236"/>
      <c r="U422" s="230"/>
      <c r="V422" s="230">
        <f>SUM(V423:V436)</f>
        <v>2.63</v>
      </c>
      <c r="W422" s="230"/>
      <c r="X422" s="230"/>
      <c r="Y422" s="230"/>
      <c r="AG422" t="s">
        <v>138</v>
      </c>
    </row>
    <row r="423" spans="1:60" outlineLevel="1" x14ac:dyDescent="0.25">
      <c r="A423" s="238">
        <v>85</v>
      </c>
      <c r="B423" s="239" t="s">
        <v>551</v>
      </c>
      <c r="C423" s="252" t="s">
        <v>552</v>
      </c>
      <c r="D423" s="240" t="s">
        <v>173</v>
      </c>
      <c r="E423" s="241">
        <v>6.02</v>
      </c>
      <c r="F423" s="242"/>
      <c r="G423" s="243">
        <f>ROUND(E423*F423,2)</f>
        <v>0</v>
      </c>
      <c r="H423" s="242"/>
      <c r="I423" s="243">
        <f>ROUND(E423*H423,2)</f>
        <v>0</v>
      </c>
      <c r="J423" s="242"/>
      <c r="K423" s="243">
        <f>ROUND(E423*J423,2)</f>
        <v>0</v>
      </c>
      <c r="L423" s="243">
        <v>21</v>
      </c>
      <c r="M423" s="243">
        <f>G423*(1+L423/100)</f>
        <v>0</v>
      </c>
      <c r="N423" s="241">
        <v>0</v>
      </c>
      <c r="O423" s="241">
        <f>ROUND(E423*N423,2)</f>
        <v>0</v>
      </c>
      <c r="P423" s="241">
        <v>1.098E-2</v>
      </c>
      <c r="Q423" s="241">
        <f>ROUND(E423*P423,2)</f>
        <v>7.0000000000000007E-2</v>
      </c>
      <c r="R423" s="243" t="s">
        <v>553</v>
      </c>
      <c r="S423" s="243" t="s">
        <v>197</v>
      </c>
      <c r="T423" s="244" t="s">
        <v>197</v>
      </c>
      <c r="U423" s="225">
        <v>0.37</v>
      </c>
      <c r="V423" s="225">
        <f>ROUND(E423*U423,2)</f>
        <v>2.23</v>
      </c>
      <c r="W423" s="225"/>
      <c r="X423" s="225" t="s">
        <v>143</v>
      </c>
      <c r="Y423" s="225" t="s">
        <v>144</v>
      </c>
      <c r="Z423" s="215"/>
      <c r="AA423" s="215"/>
      <c r="AB423" s="215"/>
      <c r="AC423" s="215"/>
      <c r="AD423" s="215"/>
      <c r="AE423" s="215"/>
      <c r="AF423" s="215"/>
      <c r="AG423" s="215" t="s">
        <v>145</v>
      </c>
      <c r="AH423" s="215"/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2" x14ac:dyDescent="0.25">
      <c r="A424" s="222"/>
      <c r="B424" s="223"/>
      <c r="C424" s="253" t="s">
        <v>554</v>
      </c>
      <c r="D424" s="226"/>
      <c r="E424" s="227"/>
      <c r="F424" s="225"/>
      <c r="G424" s="225"/>
      <c r="H424" s="225"/>
      <c r="I424" s="225"/>
      <c r="J424" s="225"/>
      <c r="K424" s="225"/>
      <c r="L424" s="225"/>
      <c r="M424" s="225"/>
      <c r="N424" s="224"/>
      <c r="O424" s="224"/>
      <c r="P424" s="224"/>
      <c r="Q424" s="224"/>
      <c r="R424" s="225"/>
      <c r="S424" s="225"/>
      <c r="T424" s="225"/>
      <c r="U424" s="225"/>
      <c r="V424" s="225"/>
      <c r="W424" s="225"/>
      <c r="X424" s="225"/>
      <c r="Y424" s="225"/>
      <c r="Z424" s="215"/>
      <c r="AA424" s="215"/>
      <c r="AB424" s="215"/>
      <c r="AC424" s="215"/>
      <c r="AD424" s="215"/>
      <c r="AE424" s="215"/>
      <c r="AF424" s="215"/>
      <c r="AG424" s="215" t="s">
        <v>147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3" x14ac:dyDescent="0.25">
      <c r="A425" s="222"/>
      <c r="B425" s="223"/>
      <c r="C425" s="253" t="s">
        <v>555</v>
      </c>
      <c r="D425" s="226"/>
      <c r="E425" s="227">
        <v>6.02</v>
      </c>
      <c r="F425" s="225"/>
      <c r="G425" s="225"/>
      <c r="H425" s="225"/>
      <c r="I425" s="225"/>
      <c r="J425" s="225"/>
      <c r="K425" s="225"/>
      <c r="L425" s="225"/>
      <c r="M425" s="225"/>
      <c r="N425" s="224"/>
      <c r="O425" s="224"/>
      <c r="P425" s="224"/>
      <c r="Q425" s="224"/>
      <c r="R425" s="225"/>
      <c r="S425" s="225"/>
      <c r="T425" s="225"/>
      <c r="U425" s="225"/>
      <c r="V425" s="225"/>
      <c r="W425" s="225"/>
      <c r="X425" s="225"/>
      <c r="Y425" s="225"/>
      <c r="Z425" s="215"/>
      <c r="AA425" s="215"/>
      <c r="AB425" s="215"/>
      <c r="AC425" s="215"/>
      <c r="AD425" s="215"/>
      <c r="AE425" s="215"/>
      <c r="AF425" s="215"/>
      <c r="AG425" s="215" t="s">
        <v>147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2" x14ac:dyDescent="0.25">
      <c r="A426" s="222"/>
      <c r="B426" s="223"/>
      <c r="C426" s="254"/>
      <c r="D426" s="245"/>
      <c r="E426" s="245"/>
      <c r="F426" s="245"/>
      <c r="G426" s="245"/>
      <c r="H426" s="225"/>
      <c r="I426" s="225"/>
      <c r="J426" s="225"/>
      <c r="K426" s="225"/>
      <c r="L426" s="225"/>
      <c r="M426" s="225"/>
      <c r="N426" s="224"/>
      <c r="O426" s="224"/>
      <c r="P426" s="224"/>
      <c r="Q426" s="224"/>
      <c r="R426" s="225"/>
      <c r="S426" s="225"/>
      <c r="T426" s="225"/>
      <c r="U426" s="225"/>
      <c r="V426" s="225"/>
      <c r="W426" s="225"/>
      <c r="X426" s="225"/>
      <c r="Y426" s="225"/>
      <c r="Z426" s="215"/>
      <c r="AA426" s="215"/>
      <c r="AB426" s="215"/>
      <c r="AC426" s="215"/>
      <c r="AD426" s="215"/>
      <c r="AE426" s="215"/>
      <c r="AF426" s="215"/>
      <c r="AG426" s="215" t="s">
        <v>165</v>
      </c>
      <c r="AH426" s="215"/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5">
      <c r="A427" s="238">
        <v>86</v>
      </c>
      <c r="B427" s="239" t="s">
        <v>556</v>
      </c>
      <c r="C427" s="252" t="s">
        <v>557</v>
      </c>
      <c r="D427" s="240" t="s">
        <v>173</v>
      </c>
      <c r="E427" s="241">
        <v>6.02</v>
      </c>
      <c r="F427" s="242"/>
      <c r="G427" s="243">
        <f>ROUND(E427*F427,2)</f>
        <v>0</v>
      </c>
      <c r="H427" s="242"/>
      <c r="I427" s="243">
        <f>ROUND(E427*H427,2)</f>
        <v>0</v>
      </c>
      <c r="J427" s="242"/>
      <c r="K427" s="243">
        <f>ROUND(E427*J427,2)</f>
        <v>0</v>
      </c>
      <c r="L427" s="243">
        <v>21</v>
      </c>
      <c r="M427" s="243">
        <f>G427*(1+L427/100)</f>
        <v>0</v>
      </c>
      <c r="N427" s="241">
        <v>0</v>
      </c>
      <c r="O427" s="241">
        <f>ROUND(E427*N427,2)</f>
        <v>0</v>
      </c>
      <c r="P427" s="241">
        <v>8.0000000000000002E-3</v>
      </c>
      <c r="Q427" s="241">
        <f>ROUND(E427*P427,2)</f>
        <v>0.05</v>
      </c>
      <c r="R427" s="243" t="s">
        <v>553</v>
      </c>
      <c r="S427" s="243" t="s">
        <v>197</v>
      </c>
      <c r="T427" s="244" t="s">
        <v>197</v>
      </c>
      <c r="U427" s="225">
        <v>6.6000000000000003E-2</v>
      </c>
      <c r="V427" s="225">
        <f>ROUND(E427*U427,2)</f>
        <v>0.4</v>
      </c>
      <c r="W427" s="225"/>
      <c r="X427" s="225" t="s">
        <v>143</v>
      </c>
      <c r="Y427" s="225" t="s">
        <v>144</v>
      </c>
      <c r="Z427" s="215"/>
      <c r="AA427" s="215"/>
      <c r="AB427" s="215"/>
      <c r="AC427" s="215"/>
      <c r="AD427" s="215"/>
      <c r="AE427" s="215"/>
      <c r="AF427" s="215"/>
      <c r="AG427" s="215" t="s">
        <v>145</v>
      </c>
      <c r="AH427" s="215"/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2" x14ac:dyDescent="0.25">
      <c r="A428" s="222"/>
      <c r="B428" s="223"/>
      <c r="C428" s="259"/>
      <c r="D428" s="250"/>
      <c r="E428" s="250"/>
      <c r="F428" s="250"/>
      <c r="G428" s="250"/>
      <c r="H428" s="225"/>
      <c r="I428" s="225"/>
      <c r="J428" s="225"/>
      <c r="K428" s="225"/>
      <c r="L428" s="225"/>
      <c r="M428" s="225"/>
      <c r="N428" s="224"/>
      <c r="O428" s="224"/>
      <c r="P428" s="224"/>
      <c r="Q428" s="224"/>
      <c r="R428" s="225"/>
      <c r="S428" s="225"/>
      <c r="T428" s="225"/>
      <c r="U428" s="225"/>
      <c r="V428" s="225"/>
      <c r="W428" s="225"/>
      <c r="X428" s="225"/>
      <c r="Y428" s="225"/>
      <c r="Z428" s="215"/>
      <c r="AA428" s="215"/>
      <c r="AB428" s="215"/>
      <c r="AC428" s="215"/>
      <c r="AD428" s="215"/>
      <c r="AE428" s="215"/>
      <c r="AF428" s="215"/>
      <c r="AG428" s="215" t="s">
        <v>165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1" x14ac:dyDescent="0.25">
      <c r="A429" s="238">
        <v>87</v>
      </c>
      <c r="B429" s="239" t="s">
        <v>558</v>
      </c>
      <c r="C429" s="252" t="s">
        <v>559</v>
      </c>
      <c r="D429" s="240" t="s">
        <v>191</v>
      </c>
      <c r="E429" s="241">
        <v>3</v>
      </c>
      <c r="F429" s="242"/>
      <c r="G429" s="243">
        <f>ROUND(E429*F429,2)</f>
        <v>0</v>
      </c>
      <c r="H429" s="242"/>
      <c r="I429" s="243">
        <f>ROUND(E429*H429,2)</f>
        <v>0</v>
      </c>
      <c r="J429" s="242"/>
      <c r="K429" s="243">
        <f>ROUND(E429*J429,2)</f>
        <v>0</v>
      </c>
      <c r="L429" s="243">
        <v>21</v>
      </c>
      <c r="M429" s="243">
        <f>G429*(1+L429/100)</f>
        <v>0</v>
      </c>
      <c r="N429" s="241">
        <v>0</v>
      </c>
      <c r="O429" s="241">
        <f>ROUND(E429*N429,2)</f>
        <v>0</v>
      </c>
      <c r="P429" s="241">
        <v>0</v>
      </c>
      <c r="Q429" s="241">
        <f>ROUND(E429*P429,2)</f>
        <v>0</v>
      </c>
      <c r="R429" s="243"/>
      <c r="S429" s="243" t="s">
        <v>141</v>
      </c>
      <c r="T429" s="244" t="s">
        <v>142</v>
      </c>
      <c r="U429" s="225">
        <v>0</v>
      </c>
      <c r="V429" s="225">
        <f>ROUND(E429*U429,2)</f>
        <v>0</v>
      </c>
      <c r="W429" s="225"/>
      <c r="X429" s="225" t="s">
        <v>143</v>
      </c>
      <c r="Y429" s="225" t="s">
        <v>144</v>
      </c>
      <c r="Z429" s="215"/>
      <c r="AA429" s="215"/>
      <c r="AB429" s="215"/>
      <c r="AC429" s="215"/>
      <c r="AD429" s="215"/>
      <c r="AE429" s="215"/>
      <c r="AF429" s="215"/>
      <c r="AG429" s="215" t="s">
        <v>145</v>
      </c>
      <c r="AH429" s="215"/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2" x14ac:dyDescent="0.25">
      <c r="A430" s="222"/>
      <c r="B430" s="223"/>
      <c r="C430" s="259"/>
      <c r="D430" s="250"/>
      <c r="E430" s="250"/>
      <c r="F430" s="250"/>
      <c r="G430" s="250"/>
      <c r="H430" s="225"/>
      <c r="I430" s="225"/>
      <c r="J430" s="225"/>
      <c r="K430" s="225"/>
      <c r="L430" s="225"/>
      <c r="M430" s="225"/>
      <c r="N430" s="224"/>
      <c r="O430" s="224"/>
      <c r="P430" s="224"/>
      <c r="Q430" s="224"/>
      <c r="R430" s="225"/>
      <c r="S430" s="225"/>
      <c r="T430" s="225"/>
      <c r="U430" s="225"/>
      <c r="V430" s="225"/>
      <c r="W430" s="225"/>
      <c r="X430" s="225"/>
      <c r="Y430" s="225"/>
      <c r="Z430" s="215"/>
      <c r="AA430" s="215"/>
      <c r="AB430" s="215"/>
      <c r="AC430" s="215"/>
      <c r="AD430" s="215"/>
      <c r="AE430" s="215"/>
      <c r="AF430" s="215"/>
      <c r="AG430" s="215" t="s">
        <v>165</v>
      </c>
      <c r="AH430" s="215"/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1" x14ac:dyDescent="0.25">
      <c r="A431" s="238">
        <v>88</v>
      </c>
      <c r="B431" s="239" t="s">
        <v>560</v>
      </c>
      <c r="C431" s="252" t="s">
        <v>561</v>
      </c>
      <c r="D431" s="240" t="s">
        <v>191</v>
      </c>
      <c r="E431" s="241">
        <v>4</v>
      </c>
      <c r="F431" s="242"/>
      <c r="G431" s="243">
        <f>ROUND(E431*F431,2)</f>
        <v>0</v>
      </c>
      <c r="H431" s="242"/>
      <c r="I431" s="243">
        <f>ROUND(E431*H431,2)</f>
        <v>0</v>
      </c>
      <c r="J431" s="242"/>
      <c r="K431" s="243">
        <f>ROUND(E431*J431,2)</f>
        <v>0</v>
      </c>
      <c r="L431" s="243">
        <v>21</v>
      </c>
      <c r="M431" s="243">
        <f>G431*(1+L431/100)</f>
        <v>0</v>
      </c>
      <c r="N431" s="241">
        <v>0</v>
      </c>
      <c r="O431" s="241">
        <f>ROUND(E431*N431,2)</f>
        <v>0</v>
      </c>
      <c r="P431" s="241">
        <v>0</v>
      </c>
      <c r="Q431" s="241">
        <f>ROUND(E431*P431,2)</f>
        <v>0</v>
      </c>
      <c r="R431" s="243"/>
      <c r="S431" s="243" t="s">
        <v>141</v>
      </c>
      <c r="T431" s="244" t="s">
        <v>142</v>
      </c>
      <c r="U431" s="225">
        <v>0</v>
      </c>
      <c r="V431" s="225">
        <f>ROUND(E431*U431,2)</f>
        <v>0</v>
      </c>
      <c r="W431" s="225"/>
      <c r="X431" s="225" t="s">
        <v>143</v>
      </c>
      <c r="Y431" s="225" t="s">
        <v>144</v>
      </c>
      <c r="Z431" s="215"/>
      <c r="AA431" s="215"/>
      <c r="AB431" s="215"/>
      <c r="AC431" s="215"/>
      <c r="AD431" s="215"/>
      <c r="AE431" s="215"/>
      <c r="AF431" s="215"/>
      <c r="AG431" s="215" t="s">
        <v>145</v>
      </c>
      <c r="AH431" s="215"/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2" x14ac:dyDescent="0.25">
      <c r="A432" s="222"/>
      <c r="B432" s="223"/>
      <c r="C432" s="259"/>
      <c r="D432" s="250"/>
      <c r="E432" s="250"/>
      <c r="F432" s="250"/>
      <c r="G432" s="250"/>
      <c r="H432" s="225"/>
      <c r="I432" s="225"/>
      <c r="J432" s="225"/>
      <c r="K432" s="225"/>
      <c r="L432" s="225"/>
      <c r="M432" s="225"/>
      <c r="N432" s="224"/>
      <c r="O432" s="224"/>
      <c r="P432" s="224"/>
      <c r="Q432" s="224"/>
      <c r="R432" s="225"/>
      <c r="S432" s="225"/>
      <c r="T432" s="225"/>
      <c r="U432" s="225"/>
      <c r="V432" s="225"/>
      <c r="W432" s="225"/>
      <c r="X432" s="225"/>
      <c r="Y432" s="225"/>
      <c r="Z432" s="215"/>
      <c r="AA432" s="215"/>
      <c r="AB432" s="215"/>
      <c r="AC432" s="215"/>
      <c r="AD432" s="215"/>
      <c r="AE432" s="215"/>
      <c r="AF432" s="215"/>
      <c r="AG432" s="215" t="s">
        <v>165</v>
      </c>
      <c r="AH432" s="215"/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5">
      <c r="A433" s="238">
        <v>89</v>
      </c>
      <c r="B433" s="239" t="s">
        <v>562</v>
      </c>
      <c r="C433" s="252" t="s">
        <v>563</v>
      </c>
      <c r="D433" s="240" t="s">
        <v>173</v>
      </c>
      <c r="E433" s="241">
        <v>13.377700000000001</v>
      </c>
      <c r="F433" s="242"/>
      <c r="G433" s="243">
        <f>ROUND(E433*F433,2)</f>
        <v>0</v>
      </c>
      <c r="H433" s="242"/>
      <c r="I433" s="243">
        <f>ROUND(E433*H433,2)</f>
        <v>0</v>
      </c>
      <c r="J433" s="242"/>
      <c r="K433" s="243">
        <f>ROUND(E433*J433,2)</f>
        <v>0</v>
      </c>
      <c r="L433" s="243">
        <v>21</v>
      </c>
      <c r="M433" s="243">
        <f>G433*(1+L433/100)</f>
        <v>0</v>
      </c>
      <c r="N433" s="241">
        <v>0</v>
      </c>
      <c r="O433" s="241">
        <f>ROUND(E433*N433,2)</f>
        <v>0</v>
      </c>
      <c r="P433" s="241">
        <v>0</v>
      </c>
      <c r="Q433" s="241">
        <f>ROUND(E433*P433,2)</f>
        <v>0</v>
      </c>
      <c r="R433" s="243"/>
      <c r="S433" s="243" t="s">
        <v>141</v>
      </c>
      <c r="T433" s="244" t="s">
        <v>142</v>
      </c>
      <c r="U433" s="225">
        <v>0</v>
      </c>
      <c r="V433" s="225">
        <f>ROUND(E433*U433,2)</f>
        <v>0</v>
      </c>
      <c r="W433" s="225"/>
      <c r="X433" s="225" t="s">
        <v>143</v>
      </c>
      <c r="Y433" s="225" t="s">
        <v>144</v>
      </c>
      <c r="Z433" s="215"/>
      <c r="AA433" s="215"/>
      <c r="AB433" s="215"/>
      <c r="AC433" s="215"/>
      <c r="AD433" s="215"/>
      <c r="AE433" s="215"/>
      <c r="AF433" s="215"/>
      <c r="AG433" s="215" t="s">
        <v>145</v>
      </c>
      <c r="AH433" s="215"/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2" x14ac:dyDescent="0.25">
      <c r="A434" s="222"/>
      <c r="B434" s="223"/>
      <c r="C434" s="253" t="s">
        <v>564</v>
      </c>
      <c r="D434" s="226"/>
      <c r="E434" s="227">
        <v>6.7396000000000003</v>
      </c>
      <c r="F434" s="225"/>
      <c r="G434" s="225"/>
      <c r="H434" s="225"/>
      <c r="I434" s="225"/>
      <c r="J434" s="225"/>
      <c r="K434" s="225"/>
      <c r="L434" s="225"/>
      <c r="M434" s="225"/>
      <c r="N434" s="224"/>
      <c r="O434" s="224"/>
      <c r="P434" s="224"/>
      <c r="Q434" s="224"/>
      <c r="R434" s="225"/>
      <c r="S434" s="225"/>
      <c r="T434" s="225"/>
      <c r="U434" s="225"/>
      <c r="V434" s="225"/>
      <c r="W434" s="225"/>
      <c r="X434" s="225"/>
      <c r="Y434" s="225"/>
      <c r="Z434" s="215"/>
      <c r="AA434" s="215"/>
      <c r="AB434" s="215"/>
      <c r="AC434" s="215"/>
      <c r="AD434" s="215"/>
      <c r="AE434" s="215"/>
      <c r="AF434" s="215"/>
      <c r="AG434" s="215" t="s">
        <v>147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3" x14ac:dyDescent="0.25">
      <c r="A435" s="222"/>
      <c r="B435" s="223"/>
      <c r="C435" s="253" t="s">
        <v>565</v>
      </c>
      <c r="D435" s="226"/>
      <c r="E435" s="227">
        <v>6.6380999999999997</v>
      </c>
      <c r="F435" s="225"/>
      <c r="G435" s="225"/>
      <c r="H435" s="225"/>
      <c r="I435" s="225"/>
      <c r="J435" s="225"/>
      <c r="K435" s="225"/>
      <c r="L435" s="225"/>
      <c r="M435" s="225"/>
      <c r="N435" s="224"/>
      <c r="O435" s="224"/>
      <c r="P435" s="224"/>
      <c r="Q435" s="224"/>
      <c r="R435" s="225"/>
      <c r="S435" s="225"/>
      <c r="T435" s="225"/>
      <c r="U435" s="225"/>
      <c r="V435" s="225"/>
      <c r="W435" s="225"/>
      <c r="X435" s="225"/>
      <c r="Y435" s="225"/>
      <c r="Z435" s="215"/>
      <c r="AA435" s="215"/>
      <c r="AB435" s="215"/>
      <c r="AC435" s="215"/>
      <c r="AD435" s="215"/>
      <c r="AE435" s="215"/>
      <c r="AF435" s="215"/>
      <c r="AG435" s="215" t="s">
        <v>147</v>
      </c>
      <c r="AH435" s="215">
        <v>0</v>
      </c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2" x14ac:dyDescent="0.25">
      <c r="A436" s="222"/>
      <c r="B436" s="223"/>
      <c r="C436" s="254"/>
      <c r="D436" s="245"/>
      <c r="E436" s="245"/>
      <c r="F436" s="245"/>
      <c r="G436" s="245"/>
      <c r="H436" s="225"/>
      <c r="I436" s="225"/>
      <c r="J436" s="225"/>
      <c r="K436" s="225"/>
      <c r="L436" s="225"/>
      <c r="M436" s="225"/>
      <c r="N436" s="224"/>
      <c r="O436" s="224"/>
      <c r="P436" s="224"/>
      <c r="Q436" s="224"/>
      <c r="R436" s="225"/>
      <c r="S436" s="225"/>
      <c r="T436" s="225"/>
      <c r="U436" s="225"/>
      <c r="V436" s="225"/>
      <c r="W436" s="225"/>
      <c r="X436" s="225"/>
      <c r="Y436" s="225"/>
      <c r="Z436" s="215"/>
      <c r="AA436" s="215"/>
      <c r="AB436" s="215"/>
      <c r="AC436" s="215"/>
      <c r="AD436" s="215"/>
      <c r="AE436" s="215"/>
      <c r="AF436" s="215"/>
      <c r="AG436" s="215" t="s">
        <v>165</v>
      </c>
      <c r="AH436" s="215"/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x14ac:dyDescent="0.25">
      <c r="A437" s="231" t="s">
        <v>137</v>
      </c>
      <c r="B437" s="232" t="s">
        <v>95</v>
      </c>
      <c r="C437" s="251" t="s">
        <v>96</v>
      </c>
      <c r="D437" s="233"/>
      <c r="E437" s="234"/>
      <c r="F437" s="235"/>
      <c r="G437" s="235">
        <f>SUMIF(AG438:AG445,"&lt;&gt;NOR",G438:G445)</f>
        <v>0</v>
      </c>
      <c r="H437" s="235"/>
      <c r="I437" s="235">
        <f>SUM(I438:I445)</f>
        <v>0</v>
      </c>
      <c r="J437" s="235"/>
      <c r="K437" s="235">
        <f>SUM(K438:K445)</f>
        <v>0</v>
      </c>
      <c r="L437" s="235"/>
      <c r="M437" s="235">
        <f>SUM(M438:M445)</f>
        <v>0</v>
      </c>
      <c r="N437" s="234"/>
      <c r="O437" s="234">
        <f>SUM(O438:O445)</f>
        <v>0</v>
      </c>
      <c r="P437" s="234"/>
      <c r="Q437" s="234">
        <f>SUM(Q438:Q445)</f>
        <v>0</v>
      </c>
      <c r="R437" s="235"/>
      <c r="S437" s="235"/>
      <c r="T437" s="236"/>
      <c r="U437" s="230"/>
      <c r="V437" s="230">
        <f>SUM(V438:V445)</f>
        <v>0</v>
      </c>
      <c r="W437" s="230"/>
      <c r="X437" s="230"/>
      <c r="Y437" s="230"/>
      <c r="AG437" t="s">
        <v>138</v>
      </c>
    </row>
    <row r="438" spans="1:60" outlineLevel="1" x14ac:dyDescent="0.25">
      <c r="A438" s="238">
        <v>90</v>
      </c>
      <c r="B438" s="239" t="s">
        <v>566</v>
      </c>
      <c r="C438" s="252" t="s">
        <v>567</v>
      </c>
      <c r="D438" s="240" t="s">
        <v>191</v>
      </c>
      <c r="E438" s="241">
        <v>1</v>
      </c>
      <c r="F438" s="242"/>
      <c r="G438" s="243">
        <f>ROUND(E438*F438,2)</f>
        <v>0</v>
      </c>
      <c r="H438" s="242"/>
      <c r="I438" s="243">
        <f>ROUND(E438*H438,2)</f>
        <v>0</v>
      </c>
      <c r="J438" s="242"/>
      <c r="K438" s="243">
        <f>ROUND(E438*J438,2)</f>
        <v>0</v>
      </c>
      <c r="L438" s="243">
        <v>21</v>
      </c>
      <c r="M438" s="243">
        <f>G438*(1+L438/100)</f>
        <v>0</v>
      </c>
      <c r="N438" s="241">
        <v>0</v>
      </c>
      <c r="O438" s="241">
        <f>ROUND(E438*N438,2)</f>
        <v>0</v>
      </c>
      <c r="P438" s="241">
        <v>0</v>
      </c>
      <c r="Q438" s="241">
        <f>ROUND(E438*P438,2)</f>
        <v>0</v>
      </c>
      <c r="R438" s="243"/>
      <c r="S438" s="243" t="s">
        <v>141</v>
      </c>
      <c r="T438" s="244" t="s">
        <v>142</v>
      </c>
      <c r="U438" s="225">
        <v>0</v>
      </c>
      <c r="V438" s="225">
        <f>ROUND(E438*U438,2)</f>
        <v>0</v>
      </c>
      <c r="W438" s="225"/>
      <c r="X438" s="225" t="s">
        <v>143</v>
      </c>
      <c r="Y438" s="225" t="s">
        <v>144</v>
      </c>
      <c r="Z438" s="215"/>
      <c r="AA438" s="215"/>
      <c r="AB438" s="215"/>
      <c r="AC438" s="215"/>
      <c r="AD438" s="215"/>
      <c r="AE438" s="215"/>
      <c r="AF438" s="215"/>
      <c r="AG438" s="215" t="s">
        <v>145</v>
      </c>
      <c r="AH438" s="215"/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2" x14ac:dyDescent="0.25">
      <c r="A439" s="222"/>
      <c r="B439" s="223"/>
      <c r="C439" s="259"/>
      <c r="D439" s="250"/>
      <c r="E439" s="250"/>
      <c r="F439" s="250"/>
      <c r="G439" s="250"/>
      <c r="H439" s="225"/>
      <c r="I439" s="225"/>
      <c r="J439" s="225"/>
      <c r="K439" s="225"/>
      <c r="L439" s="225"/>
      <c r="M439" s="225"/>
      <c r="N439" s="224"/>
      <c r="O439" s="224"/>
      <c r="P439" s="224"/>
      <c r="Q439" s="224"/>
      <c r="R439" s="225"/>
      <c r="S439" s="225"/>
      <c r="T439" s="225"/>
      <c r="U439" s="225"/>
      <c r="V439" s="225"/>
      <c r="W439" s="225"/>
      <c r="X439" s="225"/>
      <c r="Y439" s="225"/>
      <c r="Z439" s="215"/>
      <c r="AA439" s="215"/>
      <c r="AB439" s="215"/>
      <c r="AC439" s="215"/>
      <c r="AD439" s="215"/>
      <c r="AE439" s="215"/>
      <c r="AF439" s="215"/>
      <c r="AG439" s="215" t="s">
        <v>165</v>
      </c>
      <c r="AH439" s="215"/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5">
      <c r="A440" s="238">
        <v>91</v>
      </c>
      <c r="B440" s="239" t="s">
        <v>568</v>
      </c>
      <c r="C440" s="252" t="s">
        <v>569</v>
      </c>
      <c r="D440" s="240" t="s">
        <v>191</v>
      </c>
      <c r="E440" s="241">
        <v>3</v>
      </c>
      <c r="F440" s="242"/>
      <c r="G440" s="243">
        <f>ROUND(E440*F440,2)</f>
        <v>0</v>
      </c>
      <c r="H440" s="242"/>
      <c r="I440" s="243">
        <f>ROUND(E440*H440,2)</f>
        <v>0</v>
      </c>
      <c r="J440" s="242"/>
      <c r="K440" s="243">
        <f>ROUND(E440*J440,2)</f>
        <v>0</v>
      </c>
      <c r="L440" s="243">
        <v>21</v>
      </c>
      <c r="M440" s="243">
        <f>G440*(1+L440/100)</f>
        <v>0</v>
      </c>
      <c r="N440" s="241">
        <v>0</v>
      </c>
      <c r="O440" s="241">
        <f>ROUND(E440*N440,2)</f>
        <v>0</v>
      </c>
      <c r="P440" s="241">
        <v>0</v>
      </c>
      <c r="Q440" s="241">
        <f>ROUND(E440*P440,2)</f>
        <v>0</v>
      </c>
      <c r="R440" s="243"/>
      <c r="S440" s="243" t="s">
        <v>141</v>
      </c>
      <c r="T440" s="244" t="s">
        <v>142</v>
      </c>
      <c r="U440" s="225">
        <v>0</v>
      </c>
      <c r="V440" s="225">
        <f>ROUND(E440*U440,2)</f>
        <v>0</v>
      </c>
      <c r="W440" s="225"/>
      <c r="X440" s="225" t="s">
        <v>143</v>
      </c>
      <c r="Y440" s="225" t="s">
        <v>144</v>
      </c>
      <c r="Z440" s="215"/>
      <c r="AA440" s="215"/>
      <c r="AB440" s="215"/>
      <c r="AC440" s="215"/>
      <c r="AD440" s="215"/>
      <c r="AE440" s="215"/>
      <c r="AF440" s="215"/>
      <c r="AG440" s="215" t="s">
        <v>145</v>
      </c>
      <c r="AH440" s="215"/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2" x14ac:dyDescent="0.25">
      <c r="A441" s="222"/>
      <c r="B441" s="223"/>
      <c r="C441" s="259"/>
      <c r="D441" s="250"/>
      <c r="E441" s="250"/>
      <c r="F441" s="250"/>
      <c r="G441" s="250"/>
      <c r="H441" s="225"/>
      <c r="I441" s="225"/>
      <c r="J441" s="225"/>
      <c r="K441" s="225"/>
      <c r="L441" s="225"/>
      <c r="M441" s="225"/>
      <c r="N441" s="224"/>
      <c r="O441" s="224"/>
      <c r="P441" s="224"/>
      <c r="Q441" s="224"/>
      <c r="R441" s="225"/>
      <c r="S441" s="225"/>
      <c r="T441" s="225"/>
      <c r="U441" s="225"/>
      <c r="V441" s="225"/>
      <c r="W441" s="225"/>
      <c r="X441" s="225"/>
      <c r="Y441" s="225"/>
      <c r="Z441" s="215"/>
      <c r="AA441" s="215"/>
      <c r="AB441" s="215"/>
      <c r="AC441" s="215"/>
      <c r="AD441" s="215"/>
      <c r="AE441" s="215"/>
      <c r="AF441" s="215"/>
      <c r="AG441" s="215" t="s">
        <v>165</v>
      </c>
      <c r="AH441" s="215"/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1" x14ac:dyDescent="0.25">
      <c r="A442" s="238">
        <v>92</v>
      </c>
      <c r="B442" s="239" t="s">
        <v>570</v>
      </c>
      <c r="C442" s="252" t="s">
        <v>571</v>
      </c>
      <c r="D442" s="240" t="s">
        <v>191</v>
      </c>
      <c r="E442" s="241">
        <v>2</v>
      </c>
      <c r="F442" s="242"/>
      <c r="G442" s="243">
        <f>ROUND(E442*F442,2)</f>
        <v>0</v>
      </c>
      <c r="H442" s="242"/>
      <c r="I442" s="243">
        <f>ROUND(E442*H442,2)</f>
        <v>0</v>
      </c>
      <c r="J442" s="242"/>
      <c r="K442" s="243">
        <f>ROUND(E442*J442,2)</f>
        <v>0</v>
      </c>
      <c r="L442" s="243">
        <v>21</v>
      </c>
      <c r="M442" s="243">
        <f>G442*(1+L442/100)</f>
        <v>0</v>
      </c>
      <c r="N442" s="241">
        <v>0</v>
      </c>
      <c r="O442" s="241">
        <f>ROUND(E442*N442,2)</f>
        <v>0</v>
      </c>
      <c r="P442" s="241">
        <v>0</v>
      </c>
      <c r="Q442" s="241">
        <f>ROUND(E442*P442,2)</f>
        <v>0</v>
      </c>
      <c r="R442" s="243"/>
      <c r="S442" s="243" t="s">
        <v>141</v>
      </c>
      <c r="T442" s="244" t="s">
        <v>142</v>
      </c>
      <c r="U442" s="225">
        <v>0</v>
      </c>
      <c r="V442" s="225">
        <f>ROUND(E442*U442,2)</f>
        <v>0</v>
      </c>
      <c r="W442" s="225"/>
      <c r="X442" s="225" t="s">
        <v>143</v>
      </c>
      <c r="Y442" s="225" t="s">
        <v>144</v>
      </c>
      <c r="Z442" s="215"/>
      <c r="AA442" s="215"/>
      <c r="AB442" s="215"/>
      <c r="AC442" s="215"/>
      <c r="AD442" s="215"/>
      <c r="AE442" s="215"/>
      <c r="AF442" s="215"/>
      <c r="AG442" s="215" t="s">
        <v>145</v>
      </c>
      <c r="AH442" s="215"/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2" x14ac:dyDescent="0.25">
      <c r="A443" s="222"/>
      <c r="B443" s="223"/>
      <c r="C443" s="259"/>
      <c r="D443" s="250"/>
      <c r="E443" s="250"/>
      <c r="F443" s="250"/>
      <c r="G443" s="250"/>
      <c r="H443" s="225"/>
      <c r="I443" s="225"/>
      <c r="J443" s="225"/>
      <c r="K443" s="225"/>
      <c r="L443" s="225"/>
      <c r="M443" s="225"/>
      <c r="N443" s="224"/>
      <c r="O443" s="224"/>
      <c r="P443" s="224"/>
      <c r="Q443" s="224"/>
      <c r="R443" s="225"/>
      <c r="S443" s="225"/>
      <c r="T443" s="225"/>
      <c r="U443" s="225"/>
      <c r="V443" s="225"/>
      <c r="W443" s="225"/>
      <c r="X443" s="225"/>
      <c r="Y443" s="225"/>
      <c r="Z443" s="215"/>
      <c r="AA443" s="215"/>
      <c r="AB443" s="215"/>
      <c r="AC443" s="215"/>
      <c r="AD443" s="215"/>
      <c r="AE443" s="215"/>
      <c r="AF443" s="215"/>
      <c r="AG443" s="215" t="s">
        <v>165</v>
      </c>
      <c r="AH443" s="215"/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5">
      <c r="A444" s="238">
        <v>93</v>
      </c>
      <c r="B444" s="239" t="s">
        <v>572</v>
      </c>
      <c r="C444" s="252" t="s">
        <v>573</v>
      </c>
      <c r="D444" s="240" t="s">
        <v>191</v>
      </c>
      <c r="E444" s="241">
        <v>1</v>
      </c>
      <c r="F444" s="242"/>
      <c r="G444" s="243">
        <f>ROUND(E444*F444,2)</f>
        <v>0</v>
      </c>
      <c r="H444" s="242"/>
      <c r="I444" s="243">
        <f>ROUND(E444*H444,2)</f>
        <v>0</v>
      </c>
      <c r="J444" s="242"/>
      <c r="K444" s="243">
        <f>ROUND(E444*J444,2)</f>
        <v>0</v>
      </c>
      <c r="L444" s="243">
        <v>21</v>
      </c>
      <c r="M444" s="243">
        <f>G444*(1+L444/100)</f>
        <v>0</v>
      </c>
      <c r="N444" s="241">
        <v>0</v>
      </c>
      <c r="O444" s="241">
        <f>ROUND(E444*N444,2)</f>
        <v>0</v>
      </c>
      <c r="P444" s="241">
        <v>0</v>
      </c>
      <c r="Q444" s="241">
        <f>ROUND(E444*P444,2)</f>
        <v>0</v>
      </c>
      <c r="R444" s="243"/>
      <c r="S444" s="243" t="s">
        <v>141</v>
      </c>
      <c r="T444" s="244" t="s">
        <v>142</v>
      </c>
      <c r="U444" s="225">
        <v>0</v>
      </c>
      <c r="V444" s="225">
        <f>ROUND(E444*U444,2)</f>
        <v>0</v>
      </c>
      <c r="W444" s="225"/>
      <c r="X444" s="225" t="s">
        <v>143</v>
      </c>
      <c r="Y444" s="225" t="s">
        <v>144</v>
      </c>
      <c r="Z444" s="215"/>
      <c r="AA444" s="215"/>
      <c r="AB444" s="215"/>
      <c r="AC444" s="215"/>
      <c r="AD444" s="215"/>
      <c r="AE444" s="215"/>
      <c r="AF444" s="215"/>
      <c r="AG444" s="215" t="s">
        <v>145</v>
      </c>
      <c r="AH444" s="215"/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2" x14ac:dyDescent="0.25">
      <c r="A445" s="222"/>
      <c r="B445" s="223"/>
      <c r="C445" s="259"/>
      <c r="D445" s="250"/>
      <c r="E445" s="250"/>
      <c r="F445" s="250"/>
      <c r="G445" s="250"/>
      <c r="H445" s="225"/>
      <c r="I445" s="225"/>
      <c r="J445" s="225"/>
      <c r="K445" s="225"/>
      <c r="L445" s="225"/>
      <c r="M445" s="225"/>
      <c r="N445" s="224"/>
      <c r="O445" s="224"/>
      <c r="P445" s="224"/>
      <c r="Q445" s="224"/>
      <c r="R445" s="225"/>
      <c r="S445" s="225"/>
      <c r="T445" s="225"/>
      <c r="U445" s="225"/>
      <c r="V445" s="225"/>
      <c r="W445" s="225"/>
      <c r="X445" s="225"/>
      <c r="Y445" s="225"/>
      <c r="Z445" s="215"/>
      <c r="AA445" s="215"/>
      <c r="AB445" s="215"/>
      <c r="AC445" s="215"/>
      <c r="AD445" s="215"/>
      <c r="AE445" s="215"/>
      <c r="AF445" s="215"/>
      <c r="AG445" s="215" t="s">
        <v>165</v>
      </c>
      <c r="AH445" s="215"/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x14ac:dyDescent="0.25">
      <c r="A446" s="231" t="s">
        <v>137</v>
      </c>
      <c r="B446" s="232" t="s">
        <v>97</v>
      </c>
      <c r="C446" s="251" t="s">
        <v>98</v>
      </c>
      <c r="D446" s="233"/>
      <c r="E446" s="234"/>
      <c r="F446" s="235"/>
      <c r="G446" s="235">
        <f>SUMIF(AG447:AG458,"&lt;&gt;NOR",G447:G458)</f>
        <v>0</v>
      </c>
      <c r="H446" s="235"/>
      <c r="I446" s="235">
        <f>SUM(I447:I458)</f>
        <v>0</v>
      </c>
      <c r="J446" s="235"/>
      <c r="K446" s="235">
        <f>SUM(K447:K458)</f>
        <v>0</v>
      </c>
      <c r="L446" s="235"/>
      <c r="M446" s="235">
        <f>SUM(M447:M458)</f>
        <v>0</v>
      </c>
      <c r="N446" s="234"/>
      <c r="O446" s="234">
        <f>SUM(O447:O458)</f>
        <v>0</v>
      </c>
      <c r="P446" s="234"/>
      <c r="Q446" s="234">
        <f>SUM(Q447:Q458)</f>
        <v>0</v>
      </c>
      <c r="R446" s="235"/>
      <c r="S446" s="235"/>
      <c r="T446" s="236"/>
      <c r="U446" s="230"/>
      <c r="V446" s="230">
        <f>SUM(V447:V458)</f>
        <v>0</v>
      </c>
      <c r="W446" s="230"/>
      <c r="X446" s="230"/>
      <c r="Y446" s="230"/>
      <c r="AG446" t="s">
        <v>138</v>
      </c>
    </row>
    <row r="447" spans="1:60" outlineLevel="1" x14ac:dyDescent="0.25">
      <c r="A447" s="238">
        <v>94</v>
      </c>
      <c r="B447" s="239" t="s">
        <v>574</v>
      </c>
      <c r="C447" s="252" t="s">
        <v>575</v>
      </c>
      <c r="D447" s="240" t="s">
        <v>173</v>
      </c>
      <c r="E447" s="241">
        <v>0.51</v>
      </c>
      <c r="F447" s="242"/>
      <c r="G447" s="243">
        <f>ROUND(E447*F447,2)</f>
        <v>0</v>
      </c>
      <c r="H447" s="242"/>
      <c r="I447" s="243">
        <f>ROUND(E447*H447,2)</f>
        <v>0</v>
      </c>
      <c r="J447" s="242"/>
      <c r="K447" s="243">
        <f>ROUND(E447*J447,2)</f>
        <v>0</v>
      </c>
      <c r="L447" s="243">
        <v>21</v>
      </c>
      <c r="M447" s="243">
        <f>G447*(1+L447/100)</f>
        <v>0</v>
      </c>
      <c r="N447" s="241">
        <v>0</v>
      </c>
      <c r="O447" s="241">
        <f>ROUND(E447*N447,2)</f>
        <v>0</v>
      </c>
      <c r="P447" s="241">
        <v>0</v>
      </c>
      <c r="Q447" s="241">
        <f>ROUND(E447*P447,2)</f>
        <v>0</v>
      </c>
      <c r="R447" s="243"/>
      <c r="S447" s="243" t="s">
        <v>141</v>
      </c>
      <c r="T447" s="244" t="s">
        <v>142</v>
      </c>
      <c r="U447" s="225">
        <v>0</v>
      </c>
      <c r="V447" s="225">
        <f>ROUND(E447*U447,2)</f>
        <v>0</v>
      </c>
      <c r="W447" s="225"/>
      <c r="X447" s="225" t="s">
        <v>143</v>
      </c>
      <c r="Y447" s="225" t="s">
        <v>144</v>
      </c>
      <c r="Z447" s="215"/>
      <c r="AA447" s="215"/>
      <c r="AB447" s="215"/>
      <c r="AC447" s="215"/>
      <c r="AD447" s="215"/>
      <c r="AE447" s="215"/>
      <c r="AF447" s="215"/>
      <c r="AG447" s="215" t="s">
        <v>145</v>
      </c>
      <c r="AH447" s="215"/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2" x14ac:dyDescent="0.25">
      <c r="A448" s="222"/>
      <c r="B448" s="223"/>
      <c r="C448" s="253" t="s">
        <v>576</v>
      </c>
      <c r="D448" s="226"/>
      <c r="E448" s="227">
        <v>0.51</v>
      </c>
      <c r="F448" s="225"/>
      <c r="G448" s="225"/>
      <c r="H448" s="225"/>
      <c r="I448" s="225"/>
      <c r="J448" s="225"/>
      <c r="K448" s="225"/>
      <c r="L448" s="225"/>
      <c r="M448" s="225"/>
      <c r="N448" s="224"/>
      <c r="O448" s="224"/>
      <c r="P448" s="224"/>
      <c r="Q448" s="224"/>
      <c r="R448" s="225"/>
      <c r="S448" s="225"/>
      <c r="T448" s="225"/>
      <c r="U448" s="225"/>
      <c r="V448" s="225"/>
      <c r="W448" s="225"/>
      <c r="X448" s="225"/>
      <c r="Y448" s="225"/>
      <c r="Z448" s="215"/>
      <c r="AA448" s="215"/>
      <c r="AB448" s="215"/>
      <c r="AC448" s="215"/>
      <c r="AD448" s="215"/>
      <c r="AE448" s="215"/>
      <c r="AF448" s="215"/>
      <c r="AG448" s="215" t="s">
        <v>147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2" x14ac:dyDescent="0.25">
      <c r="A449" s="222"/>
      <c r="B449" s="223"/>
      <c r="C449" s="254"/>
      <c r="D449" s="245"/>
      <c r="E449" s="245"/>
      <c r="F449" s="245"/>
      <c r="G449" s="245"/>
      <c r="H449" s="225"/>
      <c r="I449" s="225"/>
      <c r="J449" s="225"/>
      <c r="K449" s="225"/>
      <c r="L449" s="225"/>
      <c r="M449" s="225"/>
      <c r="N449" s="224"/>
      <c r="O449" s="224"/>
      <c r="P449" s="224"/>
      <c r="Q449" s="224"/>
      <c r="R449" s="225"/>
      <c r="S449" s="225"/>
      <c r="T449" s="225"/>
      <c r="U449" s="225"/>
      <c r="V449" s="225"/>
      <c r="W449" s="225"/>
      <c r="X449" s="225"/>
      <c r="Y449" s="225"/>
      <c r="Z449" s="215"/>
      <c r="AA449" s="215"/>
      <c r="AB449" s="215"/>
      <c r="AC449" s="215"/>
      <c r="AD449" s="215"/>
      <c r="AE449" s="215"/>
      <c r="AF449" s="215"/>
      <c r="AG449" s="215" t="s">
        <v>165</v>
      </c>
      <c r="AH449" s="215"/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1" x14ac:dyDescent="0.25">
      <c r="A450" s="238">
        <v>95</v>
      </c>
      <c r="B450" s="239" t="s">
        <v>577</v>
      </c>
      <c r="C450" s="252" t="s">
        <v>578</v>
      </c>
      <c r="D450" s="240" t="s">
        <v>173</v>
      </c>
      <c r="E450" s="241">
        <v>19.010000000000002</v>
      </c>
      <c r="F450" s="242"/>
      <c r="G450" s="243">
        <f>ROUND(E450*F450,2)</f>
        <v>0</v>
      </c>
      <c r="H450" s="242"/>
      <c r="I450" s="243">
        <f>ROUND(E450*H450,2)</f>
        <v>0</v>
      </c>
      <c r="J450" s="242"/>
      <c r="K450" s="243">
        <f>ROUND(E450*J450,2)</f>
        <v>0</v>
      </c>
      <c r="L450" s="243">
        <v>21</v>
      </c>
      <c r="M450" s="243">
        <f>G450*(1+L450/100)</f>
        <v>0</v>
      </c>
      <c r="N450" s="241">
        <v>0</v>
      </c>
      <c r="O450" s="241">
        <f>ROUND(E450*N450,2)</f>
        <v>0</v>
      </c>
      <c r="P450" s="241">
        <v>0</v>
      </c>
      <c r="Q450" s="241">
        <f>ROUND(E450*P450,2)</f>
        <v>0</v>
      </c>
      <c r="R450" s="243"/>
      <c r="S450" s="243" t="s">
        <v>141</v>
      </c>
      <c r="T450" s="244" t="s">
        <v>142</v>
      </c>
      <c r="U450" s="225">
        <v>0</v>
      </c>
      <c r="V450" s="225">
        <f>ROUND(E450*U450,2)</f>
        <v>0</v>
      </c>
      <c r="W450" s="225"/>
      <c r="X450" s="225" t="s">
        <v>143</v>
      </c>
      <c r="Y450" s="225" t="s">
        <v>144</v>
      </c>
      <c r="Z450" s="215"/>
      <c r="AA450" s="215"/>
      <c r="AB450" s="215"/>
      <c r="AC450" s="215"/>
      <c r="AD450" s="215"/>
      <c r="AE450" s="215"/>
      <c r="AF450" s="215"/>
      <c r="AG450" s="215" t="s">
        <v>145</v>
      </c>
      <c r="AH450" s="215"/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2" x14ac:dyDescent="0.25">
      <c r="A451" s="222"/>
      <c r="B451" s="223"/>
      <c r="C451" s="253" t="s">
        <v>579</v>
      </c>
      <c r="D451" s="226"/>
      <c r="E451" s="227">
        <v>19.010000000000002</v>
      </c>
      <c r="F451" s="225"/>
      <c r="G451" s="225"/>
      <c r="H451" s="225"/>
      <c r="I451" s="225"/>
      <c r="J451" s="225"/>
      <c r="K451" s="225"/>
      <c r="L451" s="225"/>
      <c r="M451" s="225"/>
      <c r="N451" s="224"/>
      <c r="O451" s="224"/>
      <c r="P451" s="224"/>
      <c r="Q451" s="224"/>
      <c r="R451" s="225"/>
      <c r="S451" s="225"/>
      <c r="T451" s="225"/>
      <c r="U451" s="225"/>
      <c r="V451" s="225"/>
      <c r="W451" s="225"/>
      <c r="X451" s="225"/>
      <c r="Y451" s="225"/>
      <c r="Z451" s="215"/>
      <c r="AA451" s="215"/>
      <c r="AB451" s="215"/>
      <c r="AC451" s="215"/>
      <c r="AD451" s="215"/>
      <c r="AE451" s="215"/>
      <c r="AF451" s="215"/>
      <c r="AG451" s="215" t="s">
        <v>147</v>
      </c>
      <c r="AH451" s="215">
        <v>0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2" x14ac:dyDescent="0.25">
      <c r="A452" s="222"/>
      <c r="B452" s="223"/>
      <c r="C452" s="254"/>
      <c r="D452" s="245"/>
      <c r="E452" s="245"/>
      <c r="F452" s="245"/>
      <c r="G452" s="245"/>
      <c r="H452" s="225"/>
      <c r="I452" s="225"/>
      <c r="J452" s="225"/>
      <c r="K452" s="225"/>
      <c r="L452" s="225"/>
      <c r="M452" s="225"/>
      <c r="N452" s="224"/>
      <c r="O452" s="224"/>
      <c r="P452" s="224"/>
      <c r="Q452" s="224"/>
      <c r="R452" s="225"/>
      <c r="S452" s="225"/>
      <c r="T452" s="225"/>
      <c r="U452" s="225"/>
      <c r="V452" s="225"/>
      <c r="W452" s="225"/>
      <c r="X452" s="225"/>
      <c r="Y452" s="225"/>
      <c r="Z452" s="215"/>
      <c r="AA452" s="215"/>
      <c r="AB452" s="215"/>
      <c r="AC452" s="215"/>
      <c r="AD452" s="215"/>
      <c r="AE452" s="215"/>
      <c r="AF452" s="215"/>
      <c r="AG452" s="215" t="s">
        <v>165</v>
      </c>
      <c r="AH452" s="215"/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1" x14ac:dyDescent="0.25">
      <c r="A453" s="238">
        <v>96</v>
      </c>
      <c r="B453" s="239" t="s">
        <v>580</v>
      </c>
      <c r="C453" s="252" t="s">
        <v>581</v>
      </c>
      <c r="D453" s="240" t="s">
        <v>173</v>
      </c>
      <c r="E453" s="241">
        <v>19.9605</v>
      </c>
      <c r="F453" s="242"/>
      <c r="G453" s="243">
        <f>ROUND(E453*F453,2)</f>
        <v>0</v>
      </c>
      <c r="H453" s="242"/>
      <c r="I453" s="243">
        <f>ROUND(E453*H453,2)</f>
        <v>0</v>
      </c>
      <c r="J453" s="242"/>
      <c r="K453" s="243">
        <f>ROUND(E453*J453,2)</f>
        <v>0</v>
      </c>
      <c r="L453" s="243">
        <v>21</v>
      </c>
      <c r="M453" s="243">
        <f>G453*(1+L453/100)</f>
        <v>0</v>
      </c>
      <c r="N453" s="241">
        <v>0</v>
      </c>
      <c r="O453" s="241">
        <f>ROUND(E453*N453,2)</f>
        <v>0</v>
      </c>
      <c r="P453" s="241">
        <v>0</v>
      </c>
      <c r="Q453" s="241">
        <f>ROUND(E453*P453,2)</f>
        <v>0</v>
      </c>
      <c r="R453" s="243"/>
      <c r="S453" s="243" t="s">
        <v>141</v>
      </c>
      <c r="T453" s="244" t="s">
        <v>142</v>
      </c>
      <c r="U453" s="225">
        <v>0</v>
      </c>
      <c r="V453" s="225">
        <f>ROUND(E453*U453,2)</f>
        <v>0</v>
      </c>
      <c r="W453" s="225"/>
      <c r="X453" s="225" t="s">
        <v>143</v>
      </c>
      <c r="Y453" s="225" t="s">
        <v>144</v>
      </c>
      <c r="Z453" s="215"/>
      <c r="AA453" s="215"/>
      <c r="AB453" s="215"/>
      <c r="AC453" s="215"/>
      <c r="AD453" s="215"/>
      <c r="AE453" s="215"/>
      <c r="AF453" s="215"/>
      <c r="AG453" s="215" t="s">
        <v>145</v>
      </c>
      <c r="AH453" s="215"/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2" x14ac:dyDescent="0.25">
      <c r="A454" s="222"/>
      <c r="B454" s="223"/>
      <c r="C454" s="253" t="s">
        <v>582</v>
      </c>
      <c r="D454" s="226"/>
      <c r="E454" s="227">
        <v>19.9605</v>
      </c>
      <c r="F454" s="225"/>
      <c r="G454" s="225"/>
      <c r="H454" s="225"/>
      <c r="I454" s="225"/>
      <c r="J454" s="225"/>
      <c r="K454" s="225"/>
      <c r="L454" s="225"/>
      <c r="M454" s="225"/>
      <c r="N454" s="224"/>
      <c r="O454" s="224"/>
      <c r="P454" s="224"/>
      <c r="Q454" s="224"/>
      <c r="R454" s="225"/>
      <c r="S454" s="225"/>
      <c r="T454" s="225"/>
      <c r="U454" s="225"/>
      <c r="V454" s="225"/>
      <c r="W454" s="225"/>
      <c r="X454" s="225"/>
      <c r="Y454" s="225"/>
      <c r="Z454" s="215"/>
      <c r="AA454" s="215"/>
      <c r="AB454" s="215"/>
      <c r="AC454" s="215"/>
      <c r="AD454" s="215"/>
      <c r="AE454" s="215"/>
      <c r="AF454" s="215"/>
      <c r="AG454" s="215" t="s">
        <v>147</v>
      </c>
      <c r="AH454" s="215">
        <v>0</v>
      </c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2" x14ac:dyDescent="0.25">
      <c r="A455" s="222"/>
      <c r="B455" s="223"/>
      <c r="C455" s="254"/>
      <c r="D455" s="245"/>
      <c r="E455" s="245"/>
      <c r="F455" s="245"/>
      <c r="G455" s="245"/>
      <c r="H455" s="225"/>
      <c r="I455" s="225"/>
      <c r="J455" s="225"/>
      <c r="K455" s="225"/>
      <c r="L455" s="225"/>
      <c r="M455" s="225"/>
      <c r="N455" s="224"/>
      <c r="O455" s="224"/>
      <c r="P455" s="224"/>
      <c r="Q455" s="224"/>
      <c r="R455" s="225"/>
      <c r="S455" s="225"/>
      <c r="T455" s="225"/>
      <c r="U455" s="225"/>
      <c r="V455" s="225"/>
      <c r="W455" s="225"/>
      <c r="X455" s="225"/>
      <c r="Y455" s="225"/>
      <c r="Z455" s="215"/>
      <c r="AA455" s="215"/>
      <c r="AB455" s="215"/>
      <c r="AC455" s="215"/>
      <c r="AD455" s="215"/>
      <c r="AE455" s="215"/>
      <c r="AF455" s="215"/>
      <c r="AG455" s="215" t="s">
        <v>165</v>
      </c>
      <c r="AH455" s="215"/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1" x14ac:dyDescent="0.25">
      <c r="A456" s="238">
        <v>97</v>
      </c>
      <c r="B456" s="239" t="s">
        <v>583</v>
      </c>
      <c r="C456" s="252" t="s">
        <v>584</v>
      </c>
      <c r="D456" s="240" t="s">
        <v>228</v>
      </c>
      <c r="E456" s="241">
        <v>3.18</v>
      </c>
      <c r="F456" s="242"/>
      <c r="G456" s="243">
        <f>ROUND(E456*F456,2)</f>
        <v>0</v>
      </c>
      <c r="H456" s="242"/>
      <c r="I456" s="243">
        <f>ROUND(E456*H456,2)</f>
        <v>0</v>
      </c>
      <c r="J456" s="242"/>
      <c r="K456" s="243">
        <f>ROUND(E456*J456,2)</f>
        <v>0</v>
      </c>
      <c r="L456" s="243">
        <v>21</v>
      </c>
      <c r="M456" s="243">
        <f>G456*(1+L456/100)</f>
        <v>0</v>
      </c>
      <c r="N456" s="241">
        <v>0</v>
      </c>
      <c r="O456" s="241">
        <f>ROUND(E456*N456,2)</f>
        <v>0</v>
      </c>
      <c r="P456" s="241">
        <v>0</v>
      </c>
      <c r="Q456" s="241">
        <f>ROUND(E456*P456,2)</f>
        <v>0</v>
      </c>
      <c r="R456" s="243"/>
      <c r="S456" s="243" t="s">
        <v>141</v>
      </c>
      <c r="T456" s="244" t="s">
        <v>142</v>
      </c>
      <c r="U456" s="225">
        <v>0</v>
      </c>
      <c r="V456" s="225">
        <f>ROUND(E456*U456,2)</f>
        <v>0</v>
      </c>
      <c r="W456" s="225"/>
      <c r="X456" s="225" t="s">
        <v>143</v>
      </c>
      <c r="Y456" s="225" t="s">
        <v>144</v>
      </c>
      <c r="Z456" s="215"/>
      <c r="AA456" s="215"/>
      <c r="AB456" s="215"/>
      <c r="AC456" s="215"/>
      <c r="AD456" s="215"/>
      <c r="AE456" s="215"/>
      <c r="AF456" s="215"/>
      <c r="AG456" s="215" t="s">
        <v>145</v>
      </c>
      <c r="AH456" s="215"/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2" x14ac:dyDescent="0.25">
      <c r="A457" s="222"/>
      <c r="B457" s="223"/>
      <c r="C457" s="253" t="s">
        <v>469</v>
      </c>
      <c r="D457" s="226"/>
      <c r="E457" s="227">
        <v>3.18</v>
      </c>
      <c r="F457" s="225"/>
      <c r="G457" s="225"/>
      <c r="H457" s="225"/>
      <c r="I457" s="225"/>
      <c r="J457" s="225"/>
      <c r="K457" s="225"/>
      <c r="L457" s="225"/>
      <c r="M457" s="225"/>
      <c r="N457" s="224"/>
      <c r="O457" s="224"/>
      <c r="P457" s="224"/>
      <c r="Q457" s="224"/>
      <c r="R457" s="225"/>
      <c r="S457" s="225"/>
      <c r="T457" s="225"/>
      <c r="U457" s="225"/>
      <c r="V457" s="225"/>
      <c r="W457" s="225"/>
      <c r="X457" s="225"/>
      <c r="Y457" s="225"/>
      <c r="Z457" s="215"/>
      <c r="AA457" s="215"/>
      <c r="AB457" s="215"/>
      <c r="AC457" s="215"/>
      <c r="AD457" s="215"/>
      <c r="AE457" s="215"/>
      <c r="AF457" s="215"/>
      <c r="AG457" s="215" t="s">
        <v>147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2" x14ac:dyDescent="0.25">
      <c r="A458" s="222"/>
      <c r="B458" s="223"/>
      <c r="C458" s="254"/>
      <c r="D458" s="245"/>
      <c r="E458" s="245"/>
      <c r="F458" s="245"/>
      <c r="G458" s="245"/>
      <c r="H458" s="225"/>
      <c r="I458" s="225"/>
      <c r="J458" s="225"/>
      <c r="K458" s="225"/>
      <c r="L458" s="225"/>
      <c r="M458" s="225"/>
      <c r="N458" s="224"/>
      <c r="O458" s="224"/>
      <c r="P458" s="224"/>
      <c r="Q458" s="224"/>
      <c r="R458" s="225"/>
      <c r="S458" s="225"/>
      <c r="T458" s="225"/>
      <c r="U458" s="225"/>
      <c r="V458" s="225"/>
      <c r="W458" s="225"/>
      <c r="X458" s="225"/>
      <c r="Y458" s="225"/>
      <c r="Z458" s="215"/>
      <c r="AA458" s="215"/>
      <c r="AB458" s="215"/>
      <c r="AC458" s="215"/>
      <c r="AD458" s="215"/>
      <c r="AE458" s="215"/>
      <c r="AF458" s="215"/>
      <c r="AG458" s="215" t="s">
        <v>165</v>
      </c>
      <c r="AH458" s="215"/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x14ac:dyDescent="0.25">
      <c r="A459" s="231" t="s">
        <v>137</v>
      </c>
      <c r="B459" s="232" t="s">
        <v>99</v>
      </c>
      <c r="C459" s="251" t="s">
        <v>100</v>
      </c>
      <c r="D459" s="233"/>
      <c r="E459" s="234"/>
      <c r="F459" s="235"/>
      <c r="G459" s="235">
        <f>SUMIF(AG460:AG462,"&lt;&gt;NOR",G460:G462)</f>
        <v>0</v>
      </c>
      <c r="H459" s="235"/>
      <c r="I459" s="235">
        <f>SUM(I460:I462)</f>
        <v>0</v>
      </c>
      <c r="J459" s="235"/>
      <c r="K459" s="235">
        <f>SUM(K460:K462)</f>
        <v>0</v>
      </c>
      <c r="L459" s="235"/>
      <c r="M459" s="235">
        <f>SUM(M460:M462)</f>
        <v>0</v>
      </c>
      <c r="N459" s="234"/>
      <c r="O459" s="234">
        <f>SUM(O460:O462)</f>
        <v>0</v>
      </c>
      <c r="P459" s="234"/>
      <c r="Q459" s="234">
        <f>SUM(Q460:Q462)</f>
        <v>0</v>
      </c>
      <c r="R459" s="235"/>
      <c r="S459" s="235"/>
      <c r="T459" s="236"/>
      <c r="U459" s="230"/>
      <c r="V459" s="230">
        <f>SUM(V460:V462)</f>
        <v>0</v>
      </c>
      <c r="W459" s="230"/>
      <c r="X459" s="230"/>
      <c r="Y459" s="230"/>
      <c r="AG459" t="s">
        <v>138</v>
      </c>
    </row>
    <row r="460" spans="1:60" outlineLevel="1" x14ac:dyDescent="0.25">
      <c r="A460" s="238">
        <v>98</v>
      </c>
      <c r="B460" s="239" t="s">
        <v>585</v>
      </c>
      <c r="C460" s="252" t="s">
        <v>586</v>
      </c>
      <c r="D460" s="240" t="s">
        <v>173</v>
      </c>
      <c r="E460" s="241">
        <v>9.59</v>
      </c>
      <c r="F460" s="242"/>
      <c r="G460" s="243">
        <f>ROUND(E460*F460,2)</f>
        <v>0</v>
      </c>
      <c r="H460" s="242"/>
      <c r="I460" s="243">
        <f>ROUND(E460*H460,2)</f>
        <v>0</v>
      </c>
      <c r="J460" s="242"/>
      <c r="K460" s="243">
        <f>ROUND(E460*J460,2)</f>
        <v>0</v>
      </c>
      <c r="L460" s="243">
        <v>21</v>
      </c>
      <c r="M460" s="243">
        <f>G460*(1+L460/100)</f>
        <v>0</v>
      </c>
      <c r="N460" s="241">
        <v>0</v>
      </c>
      <c r="O460" s="241">
        <f>ROUND(E460*N460,2)</f>
        <v>0</v>
      </c>
      <c r="P460" s="241">
        <v>0</v>
      </c>
      <c r="Q460" s="241">
        <f>ROUND(E460*P460,2)</f>
        <v>0</v>
      </c>
      <c r="R460" s="243"/>
      <c r="S460" s="243" t="s">
        <v>141</v>
      </c>
      <c r="T460" s="244" t="s">
        <v>142</v>
      </c>
      <c r="U460" s="225">
        <v>0</v>
      </c>
      <c r="V460" s="225">
        <f>ROUND(E460*U460,2)</f>
        <v>0</v>
      </c>
      <c r="W460" s="225"/>
      <c r="X460" s="225" t="s">
        <v>143</v>
      </c>
      <c r="Y460" s="225" t="s">
        <v>144</v>
      </c>
      <c r="Z460" s="215"/>
      <c r="AA460" s="215"/>
      <c r="AB460" s="215"/>
      <c r="AC460" s="215"/>
      <c r="AD460" s="215"/>
      <c r="AE460" s="215"/>
      <c r="AF460" s="215"/>
      <c r="AG460" s="215" t="s">
        <v>145</v>
      </c>
      <c r="AH460" s="215"/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2" x14ac:dyDescent="0.25">
      <c r="A461" s="222"/>
      <c r="B461" s="223"/>
      <c r="C461" s="253" t="s">
        <v>587</v>
      </c>
      <c r="D461" s="226"/>
      <c r="E461" s="227">
        <v>9.59</v>
      </c>
      <c r="F461" s="225"/>
      <c r="G461" s="225"/>
      <c r="H461" s="225"/>
      <c r="I461" s="225"/>
      <c r="J461" s="225"/>
      <c r="K461" s="225"/>
      <c r="L461" s="225"/>
      <c r="M461" s="225"/>
      <c r="N461" s="224"/>
      <c r="O461" s="224"/>
      <c r="P461" s="224"/>
      <c r="Q461" s="224"/>
      <c r="R461" s="225"/>
      <c r="S461" s="225"/>
      <c r="T461" s="225"/>
      <c r="U461" s="225"/>
      <c r="V461" s="225"/>
      <c r="W461" s="225"/>
      <c r="X461" s="225"/>
      <c r="Y461" s="225"/>
      <c r="Z461" s="215"/>
      <c r="AA461" s="215"/>
      <c r="AB461" s="215"/>
      <c r="AC461" s="215"/>
      <c r="AD461" s="215"/>
      <c r="AE461" s="215"/>
      <c r="AF461" s="215"/>
      <c r="AG461" s="215" t="s">
        <v>147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2" x14ac:dyDescent="0.25">
      <c r="A462" s="222"/>
      <c r="B462" s="223"/>
      <c r="C462" s="254"/>
      <c r="D462" s="245"/>
      <c r="E462" s="245"/>
      <c r="F462" s="245"/>
      <c r="G462" s="245"/>
      <c r="H462" s="225"/>
      <c r="I462" s="225"/>
      <c r="J462" s="225"/>
      <c r="K462" s="225"/>
      <c r="L462" s="225"/>
      <c r="M462" s="225"/>
      <c r="N462" s="224"/>
      <c r="O462" s="224"/>
      <c r="P462" s="224"/>
      <c r="Q462" s="224"/>
      <c r="R462" s="225"/>
      <c r="S462" s="225"/>
      <c r="T462" s="225"/>
      <c r="U462" s="225"/>
      <c r="V462" s="225"/>
      <c r="W462" s="225"/>
      <c r="X462" s="225"/>
      <c r="Y462" s="225"/>
      <c r="Z462" s="215"/>
      <c r="AA462" s="215"/>
      <c r="AB462" s="215"/>
      <c r="AC462" s="215"/>
      <c r="AD462" s="215"/>
      <c r="AE462" s="215"/>
      <c r="AF462" s="215"/>
      <c r="AG462" s="215" t="s">
        <v>165</v>
      </c>
      <c r="AH462" s="215"/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x14ac:dyDescent="0.25">
      <c r="A463" s="231" t="s">
        <v>137</v>
      </c>
      <c r="B463" s="232" t="s">
        <v>101</v>
      </c>
      <c r="C463" s="251" t="s">
        <v>102</v>
      </c>
      <c r="D463" s="233"/>
      <c r="E463" s="234"/>
      <c r="F463" s="235"/>
      <c r="G463" s="235">
        <f>SUMIF(AG464:AG478,"&lt;&gt;NOR",G464:G478)</f>
        <v>0</v>
      </c>
      <c r="H463" s="235"/>
      <c r="I463" s="235">
        <f>SUM(I464:I478)</f>
        <v>0</v>
      </c>
      <c r="J463" s="235"/>
      <c r="K463" s="235">
        <f>SUM(K464:K478)</f>
        <v>0</v>
      </c>
      <c r="L463" s="235"/>
      <c r="M463" s="235">
        <f>SUM(M464:M478)</f>
        <v>0</v>
      </c>
      <c r="N463" s="234"/>
      <c r="O463" s="234">
        <f>SUM(O464:O478)</f>
        <v>0</v>
      </c>
      <c r="P463" s="234"/>
      <c r="Q463" s="234">
        <f>SUM(Q464:Q478)</f>
        <v>0</v>
      </c>
      <c r="R463" s="235"/>
      <c r="S463" s="235"/>
      <c r="T463" s="236"/>
      <c r="U463" s="230"/>
      <c r="V463" s="230">
        <f>SUM(V464:V478)</f>
        <v>0</v>
      </c>
      <c r="W463" s="230"/>
      <c r="X463" s="230"/>
      <c r="Y463" s="230"/>
      <c r="AG463" t="s">
        <v>138</v>
      </c>
    </row>
    <row r="464" spans="1:60" outlineLevel="1" x14ac:dyDescent="0.25">
      <c r="A464" s="238">
        <v>99</v>
      </c>
      <c r="B464" s="239" t="s">
        <v>588</v>
      </c>
      <c r="C464" s="252" t="s">
        <v>589</v>
      </c>
      <c r="D464" s="240" t="s">
        <v>173</v>
      </c>
      <c r="E464" s="241">
        <v>4.95</v>
      </c>
      <c r="F464" s="242"/>
      <c r="G464" s="243">
        <f>ROUND(E464*F464,2)</f>
        <v>0</v>
      </c>
      <c r="H464" s="242"/>
      <c r="I464" s="243">
        <f>ROUND(E464*H464,2)</f>
        <v>0</v>
      </c>
      <c r="J464" s="242"/>
      <c r="K464" s="243">
        <f>ROUND(E464*J464,2)</f>
        <v>0</v>
      </c>
      <c r="L464" s="243">
        <v>21</v>
      </c>
      <c r="M464" s="243">
        <f>G464*(1+L464/100)</f>
        <v>0</v>
      </c>
      <c r="N464" s="241">
        <v>0</v>
      </c>
      <c r="O464" s="241">
        <f>ROUND(E464*N464,2)</f>
        <v>0</v>
      </c>
      <c r="P464" s="241">
        <v>0</v>
      </c>
      <c r="Q464" s="241">
        <f>ROUND(E464*P464,2)</f>
        <v>0</v>
      </c>
      <c r="R464" s="243"/>
      <c r="S464" s="243" t="s">
        <v>141</v>
      </c>
      <c r="T464" s="244" t="s">
        <v>142</v>
      </c>
      <c r="U464" s="225">
        <v>0</v>
      </c>
      <c r="V464" s="225">
        <f>ROUND(E464*U464,2)</f>
        <v>0</v>
      </c>
      <c r="W464" s="225"/>
      <c r="X464" s="225" t="s">
        <v>143</v>
      </c>
      <c r="Y464" s="225" t="s">
        <v>144</v>
      </c>
      <c r="Z464" s="215"/>
      <c r="AA464" s="215"/>
      <c r="AB464" s="215"/>
      <c r="AC464" s="215"/>
      <c r="AD464" s="215"/>
      <c r="AE464" s="215"/>
      <c r="AF464" s="215"/>
      <c r="AG464" s="215" t="s">
        <v>145</v>
      </c>
      <c r="AH464" s="215"/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2" x14ac:dyDescent="0.25">
      <c r="A465" s="222"/>
      <c r="B465" s="223"/>
      <c r="C465" s="253" t="s">
        <v>590</v>
      </c>
      <c r="D465" s="226"/>
      <c r="E465" s="227">
        <v>4.95</v>
      </c>
      <c r="F465" s="225"/>
      <c r="G465" s="225"/>
      <c r="H465" s="225"/>
      <c r="I465" s="225"/>
      <c r="J465" s="225"/>
      <c r="K465" s="225"/>
      <c r="L465" s="225"/>
      <c r="M465" s="225"/>
      <c r="N465" s="224"/>
      <c r="O465" s="224"/>
      <c r="P465" s="224"/>
      <c r="Q465" s="224"/>
      <c r="R465" s="225"/>
      <c r="S465" s="225"/>
      <c r="T465" s="225"/>
      <c r="U465" s="225"/>
      <c r="V465" s="225"/>
      <c r="W465" s="225"/>
      <c r="X465" s="225"/>
      <c r="Y465" s="225"/>
      <c r="Z465" s="215"/>
      <c r="AA465" s="215"/>
      <c r="AB465" s="215"/>
      <c r="AC465" s="215"/>
      <c r="AD465" s="215"/>
      <c r="AE465" s="215"/>
      <c r="AF465" s="215"/>
      <c r="AG465" s="215" t="s">
        <v>147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2" x14ac:dyDescent="0.25">
      <c r="A466" s="222"/>
      <c r="B466" s="223"/>
      <c r="C466" s="254"/>
      <c r="D466" s="245"/>
      <c r="E466" s="245"/>
      <c r="F466" s="245"/>
      <c r="G466" s="245"/>
      <c r="H466" s="225"/>
      <c r="I466" s="225"/>
      <c r="J466" s="225"/>
      <c r="K466" s="225"/>
      <c r="L466" s="225"/>
      <c r="M466" s="225"/>
      <c r="N466" s="224"/>
      <c r="O466" s="224"/>
      <c r="P466" s="224"/>
      <c r="Q466" s="224"/>
      <c r="R466" s="225"/>
      <c r="S466" s="225"/>
      <c r="T466" s="225"/>
      <c r="U466" s="225"/>
      <c r="V466" s="225"/>
      <c r="W466" s="225"/>
      <c r="X466" s="225"/>
      <c r="Y466" s="225"/>
      <c r="Z466" s="215"/>
      <c r="AA466" s="215"/>
      <c r="AB466" s="215"/>
      <c r="AC466" s="215"/>
      <c r="AD466" s="215"/>
      <c r="AE466" s="215"/>
      <c r="AF466" s="215"/>
      <c r="AG466" s="215" t="s">
        <v>165</v>
      </c>
      <c r="AH466" s="215"/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outlineLevel="1" x14ac:dyDescent="0.25">
      <c r="A467" s="238">
        <v>100</v>
      </c>
      <c r="B467" s="239" t="s">
        <v>591</v>
      </c>
      <c r="C467" s="252" t="s">
        <v>592</v>
      </c>
      <c r="D467" s="240" t="s">
        <v>173</v>
      </c>
      <c r="E467" s="241">
        <v>5.1974999999999998</v>
      </c>
      <c r="F467" s="242"/>
      <c r="G467" s="243">
        <f>ROUND(E467*F467,2)</f>
        <v>0</v>
      </c>
      <c r="H467" s="242"/>
      <c r="I467" s="243">
        <f>ROUND(E467*H467,2)</f>
        <v>0</v>
      </c>
      <c r="J467" s="242"/>
      <c r="K467" s="243">
        <f>ROUND(E467*J467,2)</f>
        <v>0</v>
      </c>
      <c r="L467" s="243">
        <v>21</v>
      </c>
      <c r="M467" s="243">
        <f>G467*(1+L467/100)</f>
        <v>0</v>
      </c>
      <c r="N467" s="241">
        <v>0</v>
      </c>
      <c r="O467" s="241">
        <f>ROUND(E467*N467,2)</f>
        <v>0</v>
      </c>
      <c r="P467" s="241">
        <v>0</v>
      </c>
      <c r="Q467" s="241">
        <f>ROUND(E467*P467,2)</f>
        <v>0</v>
      </c>
      <c r="R467" s="243"/>
      <c r="S467" s="243" t="s">
        <v>141</v>
      </c>
      <c r="T467" s="244" t="s">
        <v>142</v>
      </c>
      <c r="U467" s="225">
        <v>0</v>
      </c>
      <c r="V467" s="225">
        <f>ROUND(E467*U467,2)</f>
        <v>0</v>
      </c>
      <c r="W467" s="225"/>
      <c r="X467" s="225" t="s">
        <v>143</v>
      </c>
      <c r="Y467" s="225" t="s">
        <v>144</v>
      </c>
      <c r="Z467" s="215"/>
      <c r="AA467" s="215"/>
      <c r="AB467" s="215"/>
      <c r="AC467" s="215"/>
      <c r="AD467" s="215"/>
      <c r="AE467" s="215"/>
      <c r="AF467" s="215"/>
      <c r="AG467" s="215" t="s">
        <v>145</v>
      </c>
      <c r="AH467" s="215"/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2" x14ac:dyDescent="0.25">
      <c r="A468" s="222"/>
      <c r="B468" s="223"/>
      <c r="C468" s="253" t="s">
        <v>593</v>
      </c>
      <c r="D468" s="226"/>
      <c r="E468" s="227">
        <v>5.1974999999999998</v>
      </c>
      <c r="F468" s="225"/>
      <c r="G468" s="225"/>
      <c r="H468" s="225"/>
      <c r="I468" s="225"/>
      <c r="J468" s="225"/>
      <c r="K468" s="225"/>
      <c r="L468" s="225"/>
      <c r="M468" s="225"/>
      <c r="N468" s="224"/>
      <c r="O468" s="224"/>
      <c r="P468" s="224"/>
      <c r="Q468" s="224"/>
      <c r="R468" s="225"/>
      <c r="S468" s="225"/>
      <c r="T468" s="225"/>
      <c r="U468" s="225"/>
      <c r="V468" s="225"/>
      <c r="W468" s="225"/>
      <c r="X468" s="225"/>
      <c r="Y468" s="225"/>
      <c r="Z468" s="215"/>
      <c r="AA468" s="215"/>
      <c r="AB468" s="215"/>
      <c r="AC468" s="215"/>
      <c r="AD468" s="215"/>
      <c r="AE468" s="215"/>
      <c r="AF468" s="215"/>
      <c r="AG468" s="215" t="s">
        <v>147</v>
      </c>
      <c r="AH468" s="215">
        <v>0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2" x14ac:dyDescent="0.25">
      <c r="A469" s="222"/>
      <c r="B469" s="223"/>
      <c r="C469" s="254"/>
      <c r="D469" s="245"/>
      <c r="E469" s="245"/>
      <c r="F469" s="245"/>
      <c r="G469" s="245"/>
      <c r="H469" s="225"/>
      <c r="I469" s="225"/>
      <c r="J469" s="225"/>
      <c r="K469" s="225"/>
      <c r="L469" s="225"/>
      <c r="M469" s="225"/>
      <c r="N469" s="224"/>
      <c r="O469" s="224"/>
      <c r="P469" s="224"/>
      <c r="Q469" s="224"/>
      <c r="R469" s="225"/>
      <c r="S469" s="225"/>
      <c r="T469" s="225"/>
      <c r="U469" s="225"/>
      <c r="V469" s="225"/>
      <c r="W469" s="225"/>
      <c r="X469" s="225"/>
      <c r="Y469" s="225"/>
      <c r="Z469" s="215"/>
      <c r="AA469" s="215"/>
      <c r="AB469" s="215"/>
      <c r="AC469" s="215"/>
      <c r="AD469" s="215"/>
      <c r="AE469" s="215"/>
      <c r="AF469" s="215"/>
      <c r="AG469" s="215" t="s">
        <v>165</v>
      </c>
      <c r="AH469" s="215"/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5">
      <c r="A470" s="238">
        <v>101</v>
      </c>
      <c r="B470" s="239" t="s">
        <v>594</v>
      </c>
      <c r="C470" s="252" t="s">
        <v>595</v>
      </c>
      <c r="D470" s="240" t="s">
        <v>173</v>
      </c>
      <c r="E470" s="241">
        <v>61.877000000000002</v>
      </c>
      <c r="F470" s="242"/>
      <c r="G470" s="243">
        <f>ROUND(E470*F470,2)</f>
        <v>0</v>
      </c>
      <c r="H470" s="242"/>
      <c r="I470" s="243">
        <f>ROUND(E470*H470,2)</f>
        <v>0</v>
      </c>
      <c r="J470" s="242"/>
      <c r="K470" s="243">
        <f>ROUND(E470*J470,2)</f>
        <v>0</v>
      </c>
      <c r="L470" s="243">
        <v>21</v>
      </c>
      <c r="M470" s="243">
        <f>G470*(1+L470/100)</f>
        <v>0</v>
      </c>
      <c r="N470" s="241">
        <v>0</v>
      </c>
      <c r="O470" s="241">
        <f>ROUND(E470*N470,2)</f>
        <v>0</v>
      </c>
      <c r="P470" s="241">
        <v>0</v>
      </c>
      <c r="Q470" s="241">
        <f>ROUND(E470*P470,2)</f>
        <v>0</v>
      </c>
      <c r="R470" s="243"/>
      <c r="S470" s="243" t="s">
        <v>141</v>
      </c>
      <c r="T470" s="244" t="s">
        <v>142</v>
      </c>
      <c r="U470" s="225">
        <v>0</v>
      </c>
      <c r="V470" s="225">
        <f>ROUND(E470*U470,2)</f>
        <v>0</v>
      </c>
      <c r="W470" s="225"/>
      <c r="X470" s="225" t="s">
        <v>143</v>
      </c>
      <c r="Y470" s="225" t="s">
        <v>144</v>
      </c>
      <c r="Z470" s="215"/>
      <c r="AA470" s="215"/>
      <c r="AB470" s="215"/>
      <c r="AC470" s="215"/>
      <c r="AD470" s="215"/>
      <c r="AE470" s="215"/>
      <c r="AF470" s="215"/>
      <c r="AG470" s="215" t="s">
        <v>145</v>
      </c>
      <c r="AH470" s="215"/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2" x14ac:dyDescent="0.25">
      <c r="A471" s="222"/>
      <c r="B471" s="223"/>
      <c r="C471" s="253" t="s">
        <v>596</v>
      </c>
      <c r="D471" s="226"/>
      <c r="E471" s="227">
        <v>10.42</v>
      </c>
      <c r="F471" s="225"/>
      <c r="G471" s="225"/>
      <c r="H471" s="225"/>
      <c r="I471" s="225"/>
      <c r="J471" s="225"/>
      <c r="K471" s="225"/>
      <c r="L471" s="225"/>
      <c r="M471" s="225"/>
      <c r="N471" s="224"/>
      <c r="O471" s="224"/>
      <c r="P471" s="224"/>
      <c r="Q471" s="224"/>
      <c r="R471" s="225"/>
      <c r="S471" s="225"/>
      <c r="T471" s="225"/>
      <c r="U471" s="225"/>
      <c r="V471" s="225"/>
      <c r="W471" s="225"/>
      <c r="X471" s="225"/>
      <c r="Y471" s="225"/>
      <c r="Z471" s="215"/>
      <c r="AA471" s="215"/>
      <c r="AB471" s="215"/>
      <c r="AC471" s="215"/>
      <c r="AD471" s="215"/>
      <c r="AE471" s="215"/>
      <c r="AF471" s="215"/>
      <c r="AG471" s="215" t="s">
        <v>147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3" x14ac:dyDescent="0.25">
      <c r="A472" s="222"/>
      <c r="B472" s="223"/>
      <c r="C472" s="253" t="s">
        <v>597</v>
      </c>
      <c r="D472" s="226"/>
      <c r="E472" s="227">
        <v>20.400500000000001</v>
      </c>
      <c r="F472" s="225"/>
      <c r="G472" s="225"/>
      <c r="H472" s="225"/>
      <c r="I472" s="225"/>
      <c r="J472" s="225"/>
      <c r="K472" s="225"/>
      <c r="L472" s="225"/>
      <c r="M472" s="225"/>
      <c r="N472" s="224"/>
      <c r="O472" s="224"/>
      <c r="P472" s="224"/>
      <c r="Q472" s="224"/>
      <c r="R472" s="225"/>
      <c r="S472" s="225"/>
      <c r="T472" s="225"/>
      <c r="U472" s="225"/>
      <c r="V472" s="225"/>
      <c r="W472" s="225"/>
      <c r="X472" s="225"/>
      <c r="Y472" s="225"/>
      <c r="Z472" s="215"/>
      <c r="AA472" s="215"/>
      <c r="AB472" s="215"/>
      <c r="AC472" s="215"/>
      <c r="AD472" s="215"/>
      <c r="AE472" s="215"/>
      <c r="AF472" s="215"/>
      <c r="AG472" s="215" t="s">
        <v>147</v>
      </c>
      <c r="AH472" s="215">
        <v>0</v>
      </c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3" x14ac:dyDescent="0.25">
      <c r="A473" s="222"/>
      <c r="B473" s="223"/>
      <c r="C473" s="253" t="s">
        <v>598</v>
      </c>
      <c r="D473" s="226"/>
      <c r="E473" s="227">
        <v>19.553000000000001</v>
      </c>
      <c r="F473" s="225"/>
      <c r="G473" s="225"/>
      <c r="H473" s="225"/>
      <c r="I473" s="225"/>
      <c r="J473" s="225"/>
      <c r="K473" s="225"/>
      <c r="L473" s="225"/>
      <c r="M473" s="225"/>
      <c r="N473" s="224"/>
      <c r="O473" s="224"/>
      <c r="P473" s="224"/>
      <c r="Q473" s="224"/>
      <c r="R473" s="225"/>
      <c r="S473" s="225"/>
      <c r="T473" s="225"/>
      <c r="U473" s="225"/>
      <c r="V473" s="225"/>
      <c r="W473" s="225"/>
      <c r="X473" s="225"/>
      <c r="Y473" s="225"/>
      <c r="Z473" s="215"/>
      <c r="AA473" s="215"/>
      <c r="AB473" s="215"/>
      <c r="AC473" s="215"/>
      <c r="AD473" s="215"/>
      <c r="AE473" s="215"/>
      <c r="AF473" s="215"/>
      <c r="AG473" s="215" t="s">
        <v>147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outlineLevel="3" x14ac:dyDescent="0.25">
      <c r="A474" s="222"/>
      <c r="B474" s="223"/>
      <c r="C474" s="253" t="s">
        <v>599</v>
      </c>
      <c r="D474" s="226"/>
      <c r="E474" s="227">
        <v>11.503500000000001</v>
      </c>
      <c r="F474" s="225"/>
      <c r="G474" s="225"/>
      <c r="H474" s="225"/>
      <c r="I474" s="225"/>
      <c r="J474" s="225"/>
      <c r="K474" s="225"/>
      <c r="L474" s="225"/>
      <c r="M474" s="225"/>
      <c r="N474" s="224"/>
      <c r="O474" s="224"/>
      <c r="P474" s="224"/>
      <c r="Q474" s="224"/>
      <c r="R474" s="225"/>
      <c r="S474" s="225"/>
      <c r="T474" s="225"/>
      <c r="U474" s="225"/>
      <c r="V474" s="225"/>
      <c r="W474" s="225"/>
      <c r="X474" s="225"/>
      <c r="Y474" s="225"/>
      <c r="Z474" s="215"/>
      <c r="AA474" s="215"/>
      <c r="AB474" s="215"/>
      <c r="AC474" s="215"/>
      <c r="AD474" s="215"/>
      <c r="AE474" s="215"/>
      <c r="AF474" s="215"/>
      <c r="AG474" s="215" t="s">
        <v>147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2" x14ac:dyDescent="0.25">
      <c r="A475" s="222"/>
      <c r="B475" s="223"/>
      <c r="C475" s="254"/>
      <c r="D475" s="245"/>
      <c r="E475" s="245"/>
      <c r="F475" s="245"/>
      <c r="G475" s="245"/>
      <c r="H475" s="225"/>
      <c r="I475" s="225"/>
      <c r="J475" s="225"/>
      <c r="K475" s="225"/>
      <c r="L475" s="225"/>
      <c r="M475" s="225"/>
      <c r="N475" s="224"/>
      <c r="O475" s="224"/>
      <c r="P475" s="224"/>
      <c r="Q475" s="224"/>
      <c r="R475" s="225"/>
      <c r="S475" s="225"/>
      <c r="T475" s="225"/>
      <c r="U475" s="225"/>
      <c r="V475" s="225"/>
      <c r="W475" s="225"/>
      <c r="X475" s="225"/>
      <c r="Y475" s="225"/>
      <c r="Z475" s="215"/>
      <c r="AA475" s="215"/>
      <c r="AB475" s="215"/>
      <c r="AC475" s="215"/>
      <c r="AD475" s="215"/>
      <c r="AE475" s="215"/>
      <c r="AF475" s="215"/>
      <c r="AG475" s="215" t="s">
        <v>165</v>
      </c>
      <c r="AH475" s="215"/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1" x14ac:dyDescent="0.25">
      <c r="A476" s="238">
        <v>102</v>
      </c>
      <c r="B476" s="239" t="s">
        <v>600</v>
      </c>
      <c r="C476" s="252" t="s">
        <v>601</v>
      </c>
      <c r="D476" s="240" t="s">
        <v>173</v>
      </c>
      <c r="E476" s="241">
        <v>64.974000000000004</v>
      </c>
      <c r="F476" s="242"/>
      <c r="G476" s="243">
        <f>ROUND(E476*F476,2)</f>
        <v>0</v>
      </c>
      <c r="H476" s="242"/>
      <c r="I476" s="243">
        <f>ROUND(E476*H476,2)</f>
        <v>0</v>
      </c>
      <c r="J476" s="242"/>
      <c r="K476" s="243">
        <f>ROUND(E476*J476,2)</f>
        <v>0</v>
      </c>
      <c r="L476" s="243">
        <v>21</v>
      </c>
      <c r="M476" s="243">
        <f>G476*(1+L476/100)</f>
        <v>0</v>
      </c>
      <c r="N476" s="241">
        <v>0</v>
      </c>
      <c r="O476" s="241">
        <f>ROUND(E476*N476,2)</f>
        <v>0</v>
      </c>
      <c r="P476" s="241">
        <v>0</v>
      </c>
      <c r="Q476" s="241">
        <f>ROUND(E476*P476,2)</f>
        <v>0</v>
      </c>
      <c r="R476" s="243"/>
      <c r="S476" s="243" t="s">
        <v>141</v>
      </c>
      <c r="T476" s="244" t="s">
        <v>142</v>
      </c>
      <c r="U476" s="225">
        <v>0</v>
      </c>
      <c r="V476" s="225">
        <f>ROUND(E476*U476,2)</f>
        <v>0</v>
      </c>
      <c r="W476" s="225"/>
      <c r="X476" s="225" t="s">
        <v>143</v>
      </c>
      <c r="Y476" s="225" t="s">
        <v>144</v>
      </c>
      <c r="Z476" s="215"/>
      <c r="AA476" s="215"/>
      <c r="AB476" s="215"/>
      <c r="AC476" s="215"/>
      <c r="AD476" s="215"/>
      <c r="AE476" s="215"/>
      <c r="AF476" s="215"/>
      <c r="AG476" s="215" t="s">
        <v>145</v>
      </c>
      <c r="AH476" s="215"/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2" x14ac:dyDescent="0.25">
      <c r="A477" s="222"/>
      <c r="B477" s="223"/>
      <c r="C477" s="253" t="s">
        <v>602</v>
      </c>
      <c r="D477" s="226"/>
      <c r="E477" s="227">
        <v>64.974000000000004</v>
      </c>
      <c r="F477" s="225"/>
      <c r="G477" s="225"/>
      <c r="H477" s="225"/>
      <c r="I477" s="225"/>
      <c r="J477" s="225"/>
      <c r="K477" s="225"/>
      <c r="L477" s="225"/>
      <c r="M477" s="225"/>
      <c r="N477" s="224"/>
      <c r="O477" s="224"/>
      <c r="P477" s="224"/>
      <c r="Q477" s="224"/>
      <c r="R477" s="225"/>
      <c r="S477" s="225"/>
      <c r="T477" s="225"/>
      <c r="U477" s="225"/>
      <c r="V477" s="225"/>
      <c r="W477" s="225"/>
      <c r="X477" s="225"/>
      <c r="Y477" s="225"/>
      <c r="Z477" s="215"/>
      <c r="AA477" s="215"/>
      <c r="AB477" s="215"/>
      <c r="AC477" s="215"/>
      <c r="AD477" s="215"/>
      <c r="AE477" s="215"/>
      <c r="AF477" s="215"/>
      <c r="AG477" s="215" t="s">
        <v>147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2" x14ac:dyDescent="0.25">
      <c r="A478" s="222"/>
      <c r="B478" s="223"/>
      <c r="C478" s="254"/>
      <c r="D478" s="245"/>
      <c r="E478" s="245"/>
      <c r="F478" s="245"/>
      <c r="G478" s="245"/>
      <c r="H478" s="225"/>
      <c r="I478" s="225"/>
      <c r="J478" s="225"/>
      <c r="K478" s="225"/>
      <c r="L478" s="225"/>
      <c r="M478" s="225"/>
      <c r="N478" s="224"/>
      <c r="O478" s="224"/>
      <c r="P478" s="224"/>
      <c r="Q478" s="224"/>
      <c r="R478" s="225"/>
      <c r="S478" s="225"/>
      <c r="T478" s="225"/>
      <c r="U478" s="225"/>
      <c r="V478" s="225"/>
      <c r="W478" s="225"/>
      <c r="X478" s="225"/>
      <c r="Y478" s="225"/>
      <c r="Z478" s="215"/>
      <c r="AA478" s="215"/>
      <c r="AB478" s="215"/>
      <c r="AC478" s="215"/>
      <c r="AD478" s="215"/>
      <c r="AE478" s="215"/>
      <c r="AF478" s="215"/>
      <c r="AG478" s="215" t="s">
        <v>165</v>
      </c>
      <c r="AH478" s="215"/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x14ac:dyDescent="0.25">
      <c r="A479" s="231" t="s">
        <v>137</v>
      </c>
      <c r="B479" s="232" t="s">
        <v>103</v>
      </c>
      <c r="C479" s="251" t="s">
        <v>104</v>
      </c>
      <c r="D479" s="233"/>
      <c r="E479" s="234"/>
      <c r="F479" s="235"/>
      <c r="G479" s="235">
        <f>SUMIF(AG480:AG491,"&lt;&gt;NOR",G480:G491)</f>
        <v>0</v>
      </c>
      <c r="H479" s="235"/>
      <c r="I479" s="235">
        <f>SUM(I480:I491)</f>
        <v>0</v>
      </c>
      <c r="J479" s="235"/>
      <c r="K479" s="235">
        <f>SUM(K480:K491)</f>
        <v>0</v>
      </c>
      <c r="L479" s="235"/>
      <c r="M479" s="235">
        <f>SUM(M480:M491)</f>
        <v>0</v>
      </c>
      <c r="N479" s="234"/>
      <c r="O479" s="234">
        <f>SUM(O480:O491)</f>
        <v>0</v>
      </c>
      <c r="P479" s="234"/>
      <c r="Q479" s="234">
        <f>SUM(Q480:Q491)</f>
        <v>0</v>
      </c>
      <c r="R479" s="235"/>
      <c r="S479" s="235"/>
      <c r="T479" s="236"/>
      <c r="U479" s="230"/>
      <c r="V479" s="230">
        <f>SUM(V480:V491)</f>
        <v>0</v>
      </c>
      <c r="W479" s="230"/>
      <c r="X479" s="230"/>
      <c r="Y479" s="230"/>
      <c r="AG479" t="s">
        <v>138</v>
      </c>
    </row>
    <row r="480" spans="1:60" outlineLevel="1" x14ac:dyDescent="0.25">
      <c r="A480" s="238">
        <v>103</v>
      </c>
      <c r="B480" s="239" t="s">
        <v>603</v>
      </c>
      <c r="C480" s="252" t="s">
        <v>604</v>
      </c>
      <c r="D480" s="240" t="s">
        <v>173</v>
      </c>
      <c r="E480" s="241">
        <v>138.26390000000001</v>
      </c>
      <c r="F480" s="242"/>
      <c r="G480" s="243">
        <f>ROUND(E480*F480,2)</f>
        <v>0</v>
      </c>
      <c r="H480" s="242"/>
      <c r="I480" s="243">
        <f>ROUND(E480*H480,2)</f>
        <v>0</v>
      </c>
      <c r="J480" s="242"/>
      <c r="K480" s="243">
        <f>ROUND(E480*J480,2)</f>
        <v>0</v>
      </c>
      <c r="L480" s="243">
        <v>21</v>
      </c>
      <c r="M480" s="243">
        <f>G480*(1+L480/100)</f>
        <v>0</v>
      </c>
      <c r="N480" s="241">
        <v>0</v>
      </c>
      <c r="O480" s="241">
        <f>ROUND(E480*N480,2)</f>
        <v>0</v>
      </c>
      <c r="P480" s="241">
        <v>0</v>
      </c>
      <c r="Q480" s="241">
        <f>ROUND(E480*P480,2)</f>
        <v>0</v>
      </c>
      <c r="R480" s="243"/>
      <c r="S480" s="243" t="s">
        <v>141</v>
      </c>
      <c r="T480" s="244" t="s">
        <v>142</v>
      </c>
      <c r="U480" s="225">
        <v>0</v>
      </c>
      <c r="V480" s="225">
        <f>ROUND(E480*U480,2)</f>
        <v>0</v>
      </c>
      <c r="W480" s="225"/>
      <c r="X480" s="225" t="s">
        <v>143</v>
      </c>
      <c r="Y480" s="225" t="s">
        <v>144</v>
      </c>
      <c r="Z480" s="215"/>
      <c r="AA480" s="215"/>
      <c r="AB480" s="215"/>
      <c r="AC480" s="215"/>
      <c r="AD480" s="215"/>
      <c r="AE480" s="215"/>
      <c r="AF480" s="215"/>
      <c r="AG480" s="215" t="s">
        <v>145</v>
      </c>
      <c r="AH480" s="215"/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outlineLevel="2" x14ac:dyDescent="0.25">
      <c r="A481" s="222"/>
      <c r="B481" s="223"/>
      <c r="C481" s="253" t="s">
        <v>605</v>
      </c>
      <c r="D481" s="226"/>
      <c r="E481" s="227">
        <v>19.53</v>
      </c>
      <c r="F481" s="225"/>
      <c r="G481" s="225"/>
      <c r="H481" s="225"/>
      <c r="I481" s="225"/>
      <c r="J481" s="225"/>
      <c r="K481" s="225"/>
      <c r="L481" s="225"/>
      <c r="M481" s="225"/>
      <c r="N481" s="224"/>
      <c r="O481" s="224"/>
      <c r="P481" s="224"/>
      <c r="Q481" s="224"/>
      <c r="R481" s="225"/>
      <c r="S481" s="225"/>
      <c r="T481" s="225"/>
      <c r="U481" s="225"/>
      <c r="V481" s="225"/>
      <c r="W481" s="225"/>
      <c r="X481" s="225"/>
      <c r="Y481" s="225"/>
      <c r="Z481" s="215"/>
      <c r="AA481" s="215"/>
      <c r="AB481" s="215"/>
      <c r="AC481" s="215"/>
      <c r="AD481" s="215"/>
      <c r="AE481" s="215"/>
      <c r="AF481" s="215"/>
      <c r="AG481" s="215" t="s">
        <v>147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3" x14ac:dyDescent="0.25">
      <c r="A482" s="222"/>
      <c r="B482" s="223"/>
      <c r="C482" s="253" t="s">
        <v>606</v>
      </c>
      <c r="D482" s="226"/>
      <c r="E482" s="227">
        <v>9.6869999999999994</v>
      </c>
      <c r="F482" s="225"/>
      <c r="G482" s="225"/>
      <c r="H482" s="225"/>
      <c r="I482" s="225"/>
      <c r="J482" s="225"/>
      <c r="K482" s="225"/>
      <c r="L482" s="225"/>
      <c r="M482" s="225"/>
      <c r="N482" s="224"/>
      <c r="O482" s="224"/>
      <c r="P482" s="224"/>
      <c r="Q482" s="224"/>
      <c r="R482" s="225"/>
      <c r="S482" s="225"/>
      <c r="T482" s="225"/>
      <c r="U482" s="225"/>
      <c r="V482" s="225"/>
      <c r="W482" s="225"/>
      <c r="X482" s="225"/>
      <c r="Y482" s="225"/>
      <c r="Z482" s="215"/>
      <c r="AA482" s="215"/>
      <c r="AB482" s="215"/>
      <c r="AC482" s="215"/>
      <c r="AD482" s="215"/>
      <c r="AE482" s="215"/>
      <c r="AF482" s="215"/>
      <c r="AG482" s="215" t="s">
        <v>147</v>
      </c>
      <c r="AH482" s="215">
        <v>0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3" x14ac:dyDescent="0.25">
      <c r="A483" s="222"/>
      <c r="B483" s="223"/>
      <c r="C483" s="253" t="s">
        <v>607</v>
      </c>
      <c r="D483" s="226"/>
      <c r="E483" s="227">
        <v>5.8715000000000002</v>
      </c>
      <c r="F483" s="225"/>
      <c r="G483" s="225"/>
      <c r="H483" s="225"/>
      <c r="I483" s="225"/>
      <c r="J483" s="225"/>
      <c r="K483" s="225"/>
      <c r="L483" s="225"/>
      <c r="M483" s="225"/>
      <c r="N483" s="224"/>
      <c r="O483" s="224"/>
      <c r="P483" s="224"/>
      <c r="Q483" s="224"/>
      <c r="R483" s="225"/>
      <c r="S483" s="225"/>
      <c r="T483" s="225"/>
      <c r="U483" s="225"/>
      <c r="V483" s="225"/>
      <c r="W483" s="225"/>
      <c r="X483" s="225"/>
      <c r="Y483" s="225"/>
      <c r="Z483" s="215"/>
      <c r="AA483" s="215"/>
      <c r="AB483" s="215"/>
      <c r="AC483" s="215"/>
      <c r="AD483" s="215"/>
      <c r="AE483" s="215"/>
      <c r="AF483" s="215"/>
      <c r="AG483" s="215" t="s">
        <v>147</v>
      </c>
      <c r="AH483" s="215">
        <v>0</v>
      </c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3" x14ac:dyDescent="0.25">
      <c r="A484" s="222"/>
      <c r="B484" s="223"/>
      <c r="C484" s="253" t="s">
        <v>608</v>
      </c>
      <c r="D484" s="226"/>
      <c r="E484" s="227">
        <v>12.475199999999999</v>
      </c>
      <c r="F484" s="225"/>
      <c r="G484" s="225"/>
      <c r="H484" s="225"/>
      <c r="I484" s="225"/>
      <c r="J484" s="225"/>
      <c r="K484" s="225"/>
      <c r="L484" s="225"/>
      <c r="M484" s="225"/>
      <c r="N484" s="224"/>
      <c r="O484" s="224"/>
      <c r="P484" s="224"/>
      <c r="Q484" s="224"/>
      <c r="R484" s="225"/>
      <c r="S484" s="225"/>
      <c r="T484" s="225"/>
      <c r="U484" s="225"/>
      <c r="V484" s="225"/>
      <c r="W484" s="225"/>
      <c r="X484" s="225"/>
      <c r="Y484" s="225"/>
      <c r="Z484" s="215"/>
      <c r="AA484" s="215"/>
      <c r="AB484" s="215"/>
      <c r="AC484" s="215"/>
      <c r="AD484" s="215"/>
      <c r="AE484" s="215"/>
      <c r="AF484" s="215"/>
      <c r="AG484" s="215" t="s">
        <v>147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3" x14ac:dyDescent="0.25">
      <c r="A485" s="222"/>
      <c r="B485" s="223"/>
      <c r="C485" s="253" t="s">
        <v>609</v>
      </c>
      <c r="D485" s="226"/>
      <c r="E485" s="227">
        <v>7.1795999999999998</v>
      </c>
      <c r="F485" s="225"/>
      <c r="G485" s="225"/>
      <c r="H485" s="225"/>
      <c r="I485" s="225"/>
      <c r="J485" s="225"/>
      <c r="K485" s="225"/>
      <c r="L485" s="225"/>
      <c r="M485" s="225"/>
      <c r="N485" s="224"/>
      <c r="O485" s="224"/>
      <c r="P485" s="224"/>
      <c r="Q485" s="224"/>
      <c r="R485" s="225"/>
      <c r="S485" s="225"/>
      <c r="T485" s="225"/>
      <c r="U485" s="225"/>
      <c r="V485" s="225"/>
      <c r="W485" s="225"/>
      <c r="X485" s="225"/>
      <c r="Y485" s="225"/>
      <c r="Z485" s="215"/>
      <c r="AA485" s="215"/>
      <c r="AB485" s="215"/>
      <c r="AC485" s="215"/>
      <c r="AD485" s="215"/>
      <c r="AE485" s="215"/>
      <c r="AF485" s="215"/>
      <c r="AG485" s="215" t="s">
        <v>147</v>
      </c>
      <c r="AH485" s="215">
        <v>0</v>
      </c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3" x14ac:dyDescent="0.25">
      <c r="A486" s="222"/>
      <c r="B486" s="223"/>
      <c r="C486" s="253" t="s">
        <v>610</v>
      </c>
      <c r="D486" s="226"/>
      <c r="E486" s="227">
        <v>16.402999999999999</v>
      </c>
      <c r="F486" s="225"/>
      <c r="G486" s="225"/>
      <c r="H486" s="225"/>
      <c r="I486" s="225"/>
      <c r="J486" s="225"/>
      <c r="K486" s="225"/>
      <c r="L486" s="225"/>
      <c r="M486" s="225"/>
      <c r="N486" s="224"/>
      <c r="O486" s="224"/>
      <c r="P486" s="224"/>
      <c r="Q486" s="224"/>
      <c r="R486" s="225"/>
      <c r="S486" s="225"/>
      <c r="T486" s="225"/>
      <c r="U486" s="225"/>
      <c r="V486" s="225"/>
      <c r="W486" s="225"/>
      <c r="X486" s="225"/>
      <c r="Y486" s="225"/>
      <c r="Z486" s="215"/>
      <c r="AA486" s="215"/>
      <c r="AB486" s="215"/>
      <c r="AC486" s="215"/>
      <c r="AD486" s="215"/>
      <c r="AE486" s="215"/>
      <c r="AF486" s="215"/>
      <c r="AG486" s="215" t="s">
        <v>147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3" x14ac:dyDescent="0.25">
      <c r="A487" s="222"/>
      <c r="B487" s="223"/>
      <c r="C487" s="253" t="s">
        <v>611</v>
      </c>
      <c r="D487" s="226"/>
      <c r="E487" s="227">
        <v>35.787999999999997</v>
      </c>
      <c r="F487" s="225"/>
      <c r="G487" s="225"/>
      <c r="H487" s="225"/>
      <c r="I487" s="225"/>
      <c r="J487" s="225"/>
      <c r="K487" s="225"/>
      <c r="L487" s="225"/>
      <c r="M487" s="225"/>
      <c r="N487" s="224"/>
      <c r="O487" s="224"/>
      <c r="P487" s="224"/>
      <c r="Q487" s="224"/>
      <c r="R487" s="225"/>
      <c r="S487" s="225"/>
      <c r="T487" s="225"/>
      <c r="U487" s="225"/>
      <c r="V487" s="225"/>
      <c r="W487" s="225"/>
      <c r="X487" s="225"/>
      <c r="Y487" s="225"/>
      <c r="Z487" s="215"/>
      <c r="AA487" s="215"/>
      <c r="AB487" s="215"/>
      <c r="AC487" s="215"/>
      <c r="AD487" s="215"/>
      <c r="AE487" s="215"/>
      <c r="AF487" s="215"/>
      <c r="AG487" s="215" t="s">
        <v>147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3" x14ac:dyDescent="0.25">
      <c r="A488" s="222"/>
      <c r="B488" s="223"/>
      <c r="C488" s="253" t="s">
        <v>612</v>
      </c>
      <c r="D488" s="226"/>
      <c r="E488" s="227">
        <v>12.8048</v>
      </c>
      <c r="F488" s="225"/>
      <c r="G488" s="225"/>
      <c r="H488" s="225"/>
      <c r="I488" s="225"/>
      <c r="J488" s="225"/>
      <c r="K488" s="225"/>
      <c r="L488" s="225"/>
      <c r="M488" s="225"/>
      <c r="N488" s="224"/>
      <c r="O488" s="224"/>
      <c r="P488" s="224"/>
      <c r="Q488" s="224"/>
      <c r="R488" s="225"/>
      <c r="S488" s="225"/>
      <c r="T488" s="225"/>
      <c r="U488" s="225"/>
      <c r="V488" s="225"/>
      <c r="W488" s="225"/>
      <c r="X488" s="225"/>
      <c r="Y488" s="225"/>
      <c r="Z488" s="215"/>
      <c r="AA488" s="215"/>
      <c r="AB488" s="215"/>
      <c r="AC488" s="215"/>
      <c r="AD488" s="215"/>
      <c r="AE488" s="215"/>
      <c r="AF488" s="215"/>
      <c r="AG488" s="215" t="s">
        <v>147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3" x14ac:dyDescent="0.25">
      <c r="A489" s="222"/>
      <c r="B489" s="223"/>
      <c r="C489" s="253" t="s">
        <v>613</v>
      </c>
      <c r="D489" s="226"/>
      <c r="E489" s="227">
        <v>5.9168000000000003</v>
      </c>
      <c r="F489" s="225"/>
      <c r="G489" s="225"/>
      <c r="H489" s="225"/>
      <c r="I489" s="225"/>
      <c r="J489" s="225"/>
      <c r="K489" s="225"/>
      <c r="L489" s="225"/>
      <c r="M489" s="225"/>
      <c r="N489" s="224"/>
      <c r="O489" s="224"/>
      <c r="P489" s="224"/>
      <c r="Q489" s="224"/>
      <c r="R489" s="225"/>
      <c r="S489" s="225"/>
      <c r="T489" s="225"/>
      <c r="U489" s="225"/>
      <c r="V489" s="225"/>
      <c r="W489" s="225"/>
      <c r="X489" s="225"/>
      <c r="Y489" s="225"/>
      <c r="Z489" s="215"/>
      <c r="AA489" s="215"/>
      <c r="AB489" s="215"/>
      <c r="AC489" s="215"/>
      <c r="AD489" s="215"/>
      <c r="AE489" s="215"/>
      <c r="AF489" s="215"/>
      <c r="AG489" s="215" t="s">
        <v>147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3" x14ac:dyDescent="0.25">
      <c r="A490" s="222"/>
      <c r="B490" s="223"/>
      <c r="C490" s="253" t="s">
        <v>614</v>
      </c>
      <c r="D490" s="226"/>
      <c r="E490" s="227">
        <v>12.608000000000001</v>
      </c>
      <c r="F490" s="225"/>
      <c r="G490" s="225"/>
      <c r="H490" s="225"/>
      <c r="I490" s="225"/>
      <c r="J490" s="225"/>
      <c r="K490" s="225"/>
      <c r="L490" s="225"/>
      <c r="M490" s="225"/>
      <c r="N490" s="224"/>
      <c r="O490" s="224"/>
      <c r="P490" s="224"/>
      <c r="Q490" s="224"/>
      <c r="R490" s="225"/>
      <c r="S490" s="225"/>
      <c r="T490" s="225"/>
      <c r="U490" s="225"/>
      <c r="V490" s="225"/>
      <c r="W490" s="225"/>
      <c r="X490" s="225"/>
      <c r="Y490" s="225"/>
      <c r="Z490" s="215"/>
      <c r="AA490" s="215"/>
      <c r="AB490" s="215"/>
      <c r="AC490" s="215"/>
      <c r="AD490" s="215"/>
      <c r="AE490" s="215"/>
      <c r="AF490" s="215"/>
      <c r="AG490" s="215" t="s">
        <v>147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2" x14ac:dyDescent="0.25">
      <c r="A491" s="222"/>
      <c r="B491" s="223"/>
      <c r="C491" s="254"/>
      <c r="D491" s="245"/>
      <c r="E491" s="245"/>
      <c r="F491" s="245"/>
      <c r="G491" s="245"/>
      <c r="H491" s="225"/>
      <c r="I491" s="225"/>
      <c r="J491" s="225"/>
      <c r="K491" s="225"/>
      <c r="L491" s="225"/>
      <c r="M491" s="225"/>
      <c r="N491" s="224"/>
      <c r="O491" s="224"/>
      <c r="P491" s="224"/>
      <c r="Q491" s="224"/>
      <c r="R491" s="225"/>
      <c r="S491" s="225"/>
      <c r="T491" s="225"/>
      <c r="U491" s="225"/>
      <c r="V491" s="225"/>
      <c r="W491" s="225"/>
      <c r="X491" s="225"/>
      <c r="Y491" s="225"/>
      <c r="Z491" s="215"/>
      <c r="AA491" s="215"/>
      <c r="AB491" s="215"/>
      <c r="AC491" s="215"/>
      <c r="AD491" s="215"/>
      <c r="AE491" s="215"/>
      <c r="AF491" s="215"/>
      <c r="AG491" s="215" t="s">
        <v>165</v>
      </c>
      <c r="AH491" s="215"/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x14ac:dyDescent="0.25">
      <c r="A492" s="231" t="s">
        <v>137</v>
      </c>
      <c r="B492" s="232" t="s">
        <v>105</v>
      </c>
      <c r="C492" s="251" t="s">
        <v>106</v>
      </c>
      <c r="D492" s="233"/>
      <c r="E492" s="234"/>
      <c r="F492" s="235"/>
      <c r="G492" s="235">
        <f>SUMIF(AG493:AG505,"&lt;&gt;NOR",G493:G505)</f>
        <v>0</v>
      </c>
      <c r="H492" s="235"/>
      <c r="I492" s="235">
        <f>SUM(I493:I505)</f>
        <v>0</v>
      </c>
      <c r="J492" s="235"/>
      <c r="K492" s="235">
        <f>SUM(K493:K505)</f>
        <v>0</v>
      </c>
      <c r="L492" s="235"/>
      <c r="M492" s="235">
        <f>SUM(M493:M505)</f>
        <v>0</v>
      </c>
      <c r="N492" s="234"/>
      <c r="O492" s="234">
        <f>SUM(O493:O505)</f>
        <v>0</v>
      </c>
      <c r="P492" s="234"/>
      <c r="Q492" s="234">
        <f>SUM(Q493:Q505)</f>
        <v>0</v>
      </c>
      <c r="R492" s="235"/>
      <c r="S492" s="235"/>
      <c r="T492" s="236"/>
      <c r="U492" s="230"/>
      <c r="V492" s="230">
        <f>SUM(V493:V505)</f>
        <v>40.700000000000003</v>
      </c>
      <c r="W492" s="230"/>
      <c r="X492" s="230"/>
      <c r="Y492" s="230"/>
      <c r="AG492" t="s">
        <v>138</v>
      </c>
    </row>
    <row r="493" spans="1:60" outlineLevel="1" x14ac:dyDescent="0.25">
      <c r="A493" s="238">
        <v>104</v>
      </c>
      <c r="B493" s="239" t="s">
        <v>615</v>
      </c>
      <c r="C493" s="252" t="s">
        <v>616</v>
      </c>
      <c r="D493" s="240" t="s">
        <v>204</v>
      </c>
      <c r="E493" s="241">
        <v>12.70051</v>
      </c>
      <c r="F493" s="242"/>
      <c r="G493" s="243">
        <f>ROUND(E493*F493,2)</f>
        <v>0</v>
      </c>
      <c r="H493" s="242"/>
      <c r="I493" s="243">
        <f>ROUND(E493*H493,2)</f>
        <v>0</v>
      </c>
      <c r="J493" s="242"/>
      <c r="K493" s="243">
        <f>ROUND(E493*J493,2)</f>
        <v>0</v>
      </c>
      <c r="L493" s="243">
        <v>21</v>
      </c>
      <c r="M493" s="243">
        <f>G493*(1+L493/100)</f>
        <v>0</v>
      </c>
      <c r="N493" s="241">
        <v>0</v>
      </c>
      <c r="O493" s="241">
        <f>ROUND(E493*N493,2)</f>
        <v>0</v>
      </c>
      <c r="P493" s="241">
        <v>0</v>
      </c>
      <c r="Q493" s="241">
        <f>ROUND(E493*P493,2)</f>
        <v>0</v>
      </c>
      <c r="R493" s="243" t="s">
        <v>371</v>
      </c>
      <c r="S493" s="243" t="s">
        <v>197</v>
      </c>
      <c r="T493" s="244" t="s">
        <v>197</v>
      </c>
      <c r="U493" s="225">
        <v>0.93300000000000005</v>
      </c>
      <c r="V493" s="225">
        <f>ROUND(E493*U493,2)</f>
        <v>11.85</v>
      </c>
      <c r="W493" s="225"/>
      <c r="X493" s="225" t="s">
        <v>617</v>
      </c>
      <c r="Y493" s="225" t="s">
        <v>144</v>
      </c>
      <c r="Z493" s="215"/>
      <c r="AA493" s="215"/>
      <c r="AB493" s="215"/>
      <c r="AC493" s="215"/>
      <c r="AD493" s="215"/>
      <c r="AE493" s="215"/>
      <c r="AF493" s="215"/>
      <c r="AG493" s="215" t="s">
        <v>618</v>
      </c>
      <c r="AH493" s="215"/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2" x14ac:dyDescent="0.25">
      <c r="A494" s="222"/>
      <c r="B494" s="223"/>
      <c r="C494" s="259"/>
      <c r="D494" s="250"/>
      <c r="E494" s="250"/>
      <c r="F494" s="250"/>
      <c r="G494" s="250"/>
      <c r="H494" s="225"/>
      <c r="I494" s="225"/>
      <c r="J494" s="225"/>
      <c r="K494" s="225"/>
      <c r="L494" s="225"/>
      <c r="M494" s="225"/>
      <c r="N494" s="224"/>
      <c r="O494" s="224"/>
      <c r="P494" s="224"/>
      <c r="Q494" s="224"/>
      <c r="R494" s="225"/>
      <c r="S494" s="225"/>
      <c r="T494" s="225"/>
      <c r="U494" s="225"/>
      <c r="V494" s="225"/>
      <c r="W494" s="225"/>
      <c r="X494" s="225"/>
      <c r="Y494" s="225"/>
      <c r="Z494" s="215"/>
      <c r="AA494" s="215"/>
      <c r="AB494" s="215"/>
      <c r="AC494" s="215"/>
      <c r="AD494" s="215"/>
      <c r="AE494" s="215"/>
      <c r="AF494" s="215"/>
      <c r="AG494" s="215" t="s">
        <v>165</v>
      </c>
      <c r="AH494" s="215"/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1" x14ac:dyDescent="0.25">
      <c r="A495" s="238">
        <v>105</v>
      </c>
      <c r="B495" s="239" t="s">
        <v>619</v>
      </c>
      <c r="C495" s="252" t="s">
        <v>620</v>
      </c>
      <c r="D495" s="240" t="s">
        <v>204</v>
      </c>
      <c r="E495" s="241">
        <v>12.70051</v>
      </c>
      <c r="F495" s="242"/>
      <c r="G495" s="243">
        <f>ROUND(E495*F495,2)</f>
        <v>0</v>
      </c>
      <c r="H495" s="242"/>
      <c r="I495" s="243">
        <f>ROUND(E495*H495,2)</f>
        <v>0</v>
      </c>
      <c r="J495" s="242"/>
      <c r="K495" s="243">
        <f>ROUND(E495*J495,2)</f>
        <v>0</v>
      </c>
      <c r="L495" s="243">
        <v>21</v>
      </c>
      <c r="M495" s="243">
        <f>G495*(1+L495/100)</f>
        <v>0</v>
      </c>
      <c r="N495" s="241">
        <v>0</v>
      </c>
      <c r="O495" s="241">
        <f>ROUND(E495*N495,2)</f>
        <v>0</v>
      </c>
      <c r="P495" s="241">
        <v>0</v>
      </c>
      <c r="Q495" s="241">
        <f>ROUND(E495*P495,2)</f>
        <v>0</v>
      </c>
      <c r="R495" s="243" t="s">
        <v>371</v>
      </c>
      <c r="S495" s="243" t="s">
        <v>197</v>
      </c>
      <c r="T495" s="244" t="s">
        <v>197</v>
      </c>
      <c r="U495" s="225">
        <v>0.49</v>
      </c>
      <c r="V495" s="225">
        <f>ROUND(E495*U495,2)</f>
        <v>6.22</v>
      </c>
      <c r="W495" s="225"/>
      <c r="X495" s="225" t="s">
        <v>617</v>
      </c>
      <c r="Y495" s="225" t="s">
        <v>144</v>
      </c>
      <c r="Z495" s="215"/>
      <c r="AA495" s="215"/>
      <c r="AB495" s="215"/>
      <c r="AC495" s="215"/>
      <c r="AD495" s="215"/>
      <c r="AE495" s="215"/>
      <c r="AF495" s="215"/>
      <c r="AG495" s="215" t="s">
        <v>618</v>
      </c>
      <c r="AH495" s="215"/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2" x14ac:dyDescent="0.25">
      <c r="A496" s="222"/>
      <c r="B496" s="223"/>
      <c r="C496" s="257" t="s">
        <v>621</v>
      </c>
      <c r="D496" s="248"/>
      <c r="E496" s="248"/>
      <c r="F496" s="248"/>
      <c r="G496" s="248"/>
      <c r="H496" s="225"/>
      <c r="I496" s="225"/>
      <c r="J496" s="225"/>
      <c r="K496" s="225"/>
      <c r="L496" s="225"/>
      <c r="M496" s="225"/>
      <c r="N496" s="224"/>
      <c r="O496" s="224"/>
      <c r="P496" s="224"/>
      <c r="Q496" s="224"/>
      <c r="R496" s="225"/>
      <c r="S496" s="225"/>
      <c r="T496" s="225"/>
      <c r="U496" s="225"/>
      <c r="V496" s="225"/>
      <c r="W496" s="225"/>
      <c r="X496" s="225"/>
      <c r="Y496" s="225"/>
      <c r="Z496" s="215"/>
      <c r="AA496" s="215"/>
      <c r="AB496" s="215"/>
      <c r="AC496" s="215"/>
      <c r="AD496" s="215"/>
      <c r="AE496" s="215"/>
      <c r="AF496" s="215"/>
      <c r="AG496" s="215" t="s">
        <v>231</v>
      </c>
      <c r="AH496" s="215"/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2" x14ac:dyDescent="0.25">
      <c r="A497" s="222"/>
      <c r="B497" s="223"/>
      <c r="C497" s="254"/>
      <c r="D497" s="245"/>
      <c r="E497" s="245"/>
      <c r="F497" s="245"/>
      <c r="G497" s="245"/>
      <c r="H497" s="225"/>
      <c r="I497" s="225"/>
      <c r="J497" s="225"/>
      <c r="K497" s="225"/>
      <c r="L497" s="225"/>
      <c r="M497" s="225"/>
      <c r="N497" s="224"/>
      <c r="O497" s="224"/>
      <c r="P497" s="224"/>
      <c r="Q497" s="224"/>
      <c r="R497" s="225"/>
      <c r="S497" s="225"/>
      <c r="T497" s="225"/>
      <c r="U497" s="225"/>
      <c r="V497" s="225"/>
      <c r="W497" s="225"/>
      <c r="X497" s="225"/>
      <c r="Y497" s="225"/>
      <c r="Z497" s="215"/>
      <c r="AA497" s="215"/>
      <c r="AB497" s="215"/>
      <c r="AC497" s="215"/>
      <c r="AD497" s="215"/>
      <c r="AE497" s="215"/>
      <c r="AF497" s="215"/>
      <c r="AG497" s="215" t="s">
        <v>165</v>
      </c>
      <c r="AH497" s="215"/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1" x14ac:dyDescent="0.25">
      <c r="A498" s="238">
        <v>106</v>
      </c>
      <c r="B498" s="239" t="s">
        <v>622</v>
      </c>
      <c r="C498" s="252" t="s">
        <v>623</v>
      </c>
      <c r="D498" s="240" t="s">
        <v>204</v>
      </c>
      <c r="E498" s="241">
        <v>241.30973</v>
      </c>
      <c r="F498" s="242"/>
      <c r="G498" s="243">
        <f>ROUND(E498*F498,2)</f>
        <v>0</v>
      </c>
      <c r="H498" s="242"/>
      <c r="I498" s="243">
        <f>ROUND(E498*H498,2)</f>
        <v>0</v>
      </c>
      <c r="J498" s="242"/>
      <c r="K498" s="243">
        <f>ROUND(E498*J498,2)</f>
        <v>0</v>
      </c>
      <c r="L498" s="243">
        <v>21</v>
      </c>
      <c r="M498" s="243">
        <f>G498*(1+L498/100)</f>
        <v>0</v>
      </c>
      <c r="N498" s="241">
        <v>0</v>
      </c>
      <c r="O498" s="241">
        <f>ROUND(E498*N498,2)</f>
        <v>0</v>
      </c>
      <c r="P498" s="241">
        <v>0</v>
      </c>
      <c r="Q498" s="241">
        <f>ROUND(E498*P498,2)</f>
        <v>0</v>
      </c>
      <c r="R498" s="243" t="s">
        <v>371</v>
      </c>
      <c r="S498" s="243" t="s">
        <v>197</v>
      </c>
      <c r="T498" s="244" t="s">
        <v>197</v>
      </c>
      <c r="U498" s="225">
        <v>0</v>
      </c>
      <c r="V498" s="225">
        <f>ROUND(E498*U498,2)</f>
        <v>0</v>
      </c>
      <c r="W498" s="225"/>
      <c r="X498" s="225" t="s">
        <v>617</v>
      </c>
      <c r="Y498" s="225" t="s">
        <v>144</v>
      </c>
      <c r="Z498" s="215"/>
      <c r="AA498" s="215"/>
      <c r="AB498" s="215"/>
      <c r="AC498" s="215"/>
      <c r="AD498" s="215"/>
      <c r="AE498" s="215"/>
      <c r="AF498" s="215"/>
      <c r="AG498" s="215" t="s">
        <v>618</v>
      </c>
      <c r="AH498" s="215"/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2" x14ac:dyDescent="0.25">
      <c r="A499" s="222"/>
      <c r="B499" s="223"/>
      <c r="C499" s="259"/>
      <c r="D499" s="250"/>
      <c r="E499" s="250"/>
      <c r="F499" s="250"/>
      <c r="G499" s="250"/>
      <c r="H499" s="225"/>
      <c r="I499" s="225"/>
      <c r="J499" s="225"/>
      <c r="K499" s="225"/>
      <c r="L499" s="225"/>
      <c r="M499" s="225"/>
      <c r="N499" s="224"/>
      <c r="O499" s="224"/>
      <c r="P499" s="224"/>
      <c r="Q499" s="224"/>
      <c r="R499" s="225"/>
      <c r="S499" s="225"/>
      <c r="T499" s="225"/>
      <c r="U499" s="225"/>
      <c r="V499" s="225"/>
      <c r="W499" s="225"/>
      <c r="X499" s="225"/>
      <c r="Y499" s="225"/>
      <c r="Z499" s="215"/>
      <c r="AA499" s="215"/>
      <c r="AB499" s="215"/>
      <c r="AC499" s="215"/>
      <c r="AD499" s="215"/>
      <c r="AE499" s="215"/>
      <c r="AF499" s="215"/>
      <c r="AG499" s="215" t="s">
        <v>165</v>
      </c>
      <c r="AH499" s="215"/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1" x14ac:dyDescent="0.25">
      <c r="A500" s="238">
        <v>107</v>
      </c>
      <c r="B500" s="239" t="s">
        <v>624</v>
      </c>
      <c r="C500" s="252" t="s">
        <v>625</v>
      </c>
      <c r="D500" s="240" t="s">
        <v>204</v>
      </c>
      <c r="E500" s="241">
        <v>12.70051</v>
      </c>
      <c r="F500" s="242"/>
      <c r="G500" s="243">
        <f>ROUND(E500*F500,2)</f>
        <v>0</v>
      </c>
      <c r="H500" s="242"/>
      <c r="I500" s="243">
        <f>ROUND(E500*H500,2)</f>
        <v>0</v>
      </c>
      <c r="J500" s="242"/>
      <c r="K500" s="243">
        <f>ROUND(E500*J500,2)</f>
        <v>0</v>
      </c>
      <c r="L500" s="243">
        <v>21</v>
      </c>
      <c r="M500" s="243">
        <f>G500*(1+L500/100)</f>
        <v>0</v>
      </c>
      <c r="N500" s="241">
        <v>0</v>
      </c>
      <c r="O500" s="241">
        <f>ROUND(E500*N500,2)</f>
        <v>0</v>
      </c>
      <c r="P500" s="241">
        <v>0</v>
      </c>
      <c r="Q500" s="241">
        <f>ROUND(E500*P500,2)</f>
        <v>0</v>
      </c>
      <c r="R500" s="243" t="s">
        <v>371</v>
      </c>
      <c r="S500" s="243" t="s">
        <v>197</v>
      </c>
      <c r="T500" s="244" t="s">
        <v>197</v>
      </c>
      <c r="U500" s="225">
        <v>0.94199999999999995</v>
      </c>
      <c r="V500" s="225">
        <f>ROUND(E500*U500,2)</f>
        <v>11.96</v>
      </c>
      <c r="W500" s="225"/>
      <c r="X500" s="225" t="s">
        <v>617</v>
      </c>
      <c r="Y500" s="225" t="s">
        <v>144</v>
      </c>
      <c r="Z500" s="215"/>
      <c r="AA500" s="215"/>
      <c r="AB500" s="215"/>
      <c r="AC500" s="215"/>
      <c r="AD500" s="215"/>
      <c r="AE500" s="215"/>
      <c r="AF500" s="215"/>
      <c r="AG500" s="215" t="s">
        <v>618</v>
      </c>
      <c r="AH500" s="215"/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2" x14ac:dyDescent="0.25">
      <c r="A501" s="222"/>
      <c r="B501" s="223"/>
      <c r="C501" s="259"/>
      <c r="D501" s="250"/>
      <c r="E501" s="250"/>
      <c r="F501" s="250"/>
      <c r="G501" s="250"/>
      <c r="H501" s="225"/>
      <c r="I501" s="225"/>
      <c r="J501" s="225"/>
      <c r="K501" s="225"/>
      <c r="L501" s="225"/>
      <c r="M501" s="225"/>
      <c r="N501" s="224"/>
      <c r="O501" s="224"/>
      <c r="P501" s="224"/>
      <c r="Q501" s="224"/>
      <c r="R501" s="225"/>
      <c r="S501" s="225"/>
      <c r="T501" s="225"/>
      <c r="U501" s="225"/>
      <c r="V501" s="225"/>
      <c r="W501" s="225"/>
      <c r="X501" s="225"/>
      <c r="Y501" s="225"/>
      <c r="Z501" s="215"/>
      <c r="AA501" s="215"/>
      <c r="AB501" s="215"/>
      <c r="AC501" s="215"/>
      <c r="AD501" s="215"/>
      <c r="AE501" s="215"/>
      <c r="AF501" s="215"/>
      <c r="AG501" s="215" t="s">
        <v>165</v>
      </c>
      <c r="AH501" s="215"/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1" x14ac:dyDescent="0.25">
      <c r="A502" s="238">
        <v>108</v>
      </c>
      <c r="B502" s="239" t="s">
        <v>626</v>
      </c>
      <c r="C502" s="252" t="s">
        <v>627</v>
      </c>
      <c r="D502" s="240" t="s">
        <v>204</v>
      </c>
      <c r="E502" s="241">
        <v>101.6041</v>
      </c>
      <c r="F502" s="242"/>
      <c r="G502" s="243">
        <f>ROUND(E502*F502,2)</f>
        <v>0</v>
      </c>
      <c r="H502" s="242"/>
      <c r="I502" s="243">
        <f>ROUND(E502*H502,2)</f>
        <v>0</v>
      </c>
      <c r="J502" s="242"/>
      <c r="K502" s="243">
        <f>ROUND(E502*J502,2)</f>
        <v>0</v>
      </c>
      <c r="L502" s="243">
        <v>21</v>
      </c>
      <c r="M502" s="243">
        <f>G502*(1+L502/100)</f>
        <v>0</v>
      </c>
      <c r="N502" s="241">
        <v>0</v>
      </c>
      <c r="O502" s="241">
        <f>ROUND(E502*N502,2)</f>
        <v>0</v>
      </c>
      <c r="P502" s="241">
        <v>0</v>
      </c>
      <c r="Q502" s="241">
        <f>ROUND(E502*P502,2)</f>
        <v>0</v>
      </c>
      <c r="R502" s="243" t="s">
        <v>371</v>
      </c>
      <c r="S502" s="243" t="s">
        <v>197</v>
      </c>
      <c r="T502" s="244" t="s">
        <v>197</v>
      </c>
      <c r="U502" s="225">
        <v>0.105</v>
      </c>
      <c r="V502" s="225">
        <f>ROUND(E502*U502,2)</f>
        <v>10.67</v>
      </c>
      <c r="W502" s="225"/>
      <c r="X502" s="225" t="s">
        <v>617</v>
      </c>
      <c r="Y502" s="225" t="s">
        <v>144</v>
      </c>
      <c r="Z502" s="215"/>
      <c r="AA502" s="215"/>
      <c r="AB502" s="215"/>
      <c r="AC502" s="215"/>
      <c r="AD502" s="215"/>
      <c r="AE502" s="215"/>
      <c r="AF502" s="215"/>
      <c r="AG502" s="215" t="s">
        <v>618</v>
      </c>
      <c r="AH502" s="215"/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2" x14ac:dyDescent="0.25">
      <c r="A503" s="222"/>
      <c r="B503" s="223"/>
      <c r="C503" s="259"/>
      <c r="D503" s="250"/>
      <c r="E503" s="250"/>
      <c r="F503" s="250"/>
      <c r="G503" s="250"/>
      <c r="H503" s="225"/>
      <c r="I503" s="225"/>
      <c r="J503" s="225"/>
      <c r="K503" s="225"/>
      <c r="L503" s="225"/>
      <c r="M503" s="225"/>
      <c r="N503" s="224"/>
      <c r="O503" s="224"/>
      <c r="P503" s="224"/>
      <c r="Q503" s="224"/>
      <c r="R503" s="225"/>
      <c r="S503" s="225"/>
      <c r="T503" s="225"/>
      <c r="U503" s="225"/>
      <c r="V503" s="225"/>
      <c r="W503" s="225"/>
      <c r="X503" s="225"/>
      <c r="Y503" s="225"/>
      <c r="Z503" s="215"/>
      <c r="AA503" s="215"/>
      <c r="AB503" s="215"/>
      <c r="AC503" s="215"/>
      <c r="AD503" s="215"/>
      <c r="AE503" s="215"/>
      <c r="AF503" s="215"/>
      <c r="AG503" s="215" t="s">
        <v>165</v>
      </c>
      <c r="AH503" s="215"/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1" x14ac:dyDescent="0.25">
      <c r="A504" s="238">
        <v>109</v>
      </c>
      <c r="B504" s="239" t="s">
        <v>628</v>
      </c>
      <c r="C504" s="252" t="s">
        <v>629</v>
      </c>
      <c r="D504" s="240" t="s">
        <v>204</v>
      </c>
      <c r="E504" s="241">
        <v>12.70051</v>
      </c>
      <c r="F504" s="242"/>
      <c r="G504" s="243">
        <f>ROUND(E504*F504,2)</f>
        <v>0</v>
      </c>
      <c r="H504" s="242"/>
      <c r="I504" s="243">
        <f>ROUND(E504*H504,2)</f>
        <v>0</v>
      </c>
      <c r="J504" s="242"/>
      <c r="K504" s="243">
        <f>ROUND(E504*J504,2)</f>
        <v>0</v>
      </c>
      <c r="L504" s="243">
        <v>21</v>
      </c>
      <c r="M504" s="243">
        <f>G504*(1+L504/100)</f>
        <v>0</v>
      </c>
      <c r="N504" s="241">
        <v>0</v>
      </c>
      <c r="O504" s="241">
        <f>ROUND(E504*N504,2)</f>
        <v>0</v>
      </c>
      <c r="P504" s="241">
        <v>0</v>
      </c>
      <c r="Q504" s="241">
        <f>ROUND(E504*P504,2)</f>
        <v>0</v>
      </c>
      <c r="R504" s="243"/>
      <c r="S504" s="243" t="s">
        <v>141</v>
      </c>
      <c r="T504" s="244" t="s">
        <v>328</v>
      </c>
      <c r="U504" s="225">
        <v>0</v>
      </c>
      <c r="V504" s="225">
        <f>ROUND(E504*U504,2)</f>
        <v>0</v>
      </c>
      <c r="W504" s="225"/>
      <c r="X504" s="225" t="s">
        <v>617</v>
      </c>
      <c r="Y504" s="225" t="s">
        <v>144</v>
      </c>
      <c r="Z504" s="215"/>
      <c r="AA504" s="215"/>
      <c r="AB504" s="215"/>
      <c r="AC504" s="215"/>
      <c r="AD504" s="215"/>
      <c r="AE504" s="215"/>
      <c r="AF504" s="215"/>
      <c r="AG504" s="215" t="s">
        <v>618</v>
      </c>
      <c r="AH504" s="215"/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2" x14ac:dyDescent="0.25">
      <c r="A505" s="222"/>
      <c r="B505" s="223"/>
      <c r="C505" s="259"/>
      <c r="D505" s="250"/>
      <c r="E505" s="250"/>
      <c r="F505" s="250"/>
      <c r="G505" s="250"/>
      <c r="H505" s="225"/>
      <c r="I505" s="225"/>
      <c r="J505" s="225"/>
      <c r="K505" s="225"/>
      <c r="L505" s="225"/>
      <c r="M505" s="225"/>
      <c r="N505" s="224"/>
      <c r="O505" s="224"/>
      <c r="P505" s="224"/>
      <c r="Q505" s="224"/>
      <c r="R505" s="225"/>
      <c r="S505" s="225"/>
      <c r="T505" s="225"/>
      <c r="U505" s="225"/>
      <c r="V505" s="225"/>
      <c r="W505" s="225"/>
      <c r="X505" s="225"/>
      <c r="Y505" s="225"/>
      <c r="Z505" s="215"/>
      <c r="AA505" s="215"/>
      <c r="AB505" s="215"/>
      <c r="AC505" s="215"/>
      <c r="AD505" s="215"/>
      <c r="AE505" s="215"/>
      <c r="AF505" s="215"/>
      <c r="AG505" s="215" t="s">
        <v>165</v>
      </c>
      <c r="AH505" s="215"/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x14ac:dyDescent="0.25">
      <c r="A506" s="3"/>
      <c r="B506" s="4"/>
      <c r="C506" s="260"/>
      <c r="D506" s="6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AE506">
        <v>12</v>
      </c>
      <c r="AF506">
        <v>21</v>
      </c>
      <c r="AG506" t="s">
        <v>123</v>
      </c>
    </row>
    <row r="507" spans="1:60" x14ac:dyDescent="0.25">
      <c r="A507" s="218"/>
      <c r="B507" s="219" t="s">
        <v>29</v>
      </c>
      <c r="C507" s="261"/>
      <c r="D507" s="220"/>
      <c r="E507" s="221"/>
      <c r="F507" s="221"/>
      <c r="G507" s="237">
        <f>G8+G29+G34+G55+G124+G142+G179+G203+G213+G226+G356+G360+G376+G386+G397+G422+G437+G446+G459+G463+G479+G492</f>
        <v>0</v>
      </c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AE507">
        <f>SUMIF(L7:L505,AE506,G7:G505)</f>
        <v>0</v>
      </c>
      <c r="AF507">
        <f>SUMIF(L7:L505,AF506,G7:G505)</f>
        <v>0</v>
      </c>
      <c r="AG507" t="s">
        <v>630</v>
      </c>
    </row>
    <row r="508" spans="1:60" x14ac:dyDescent="0.25">
      <c r="C508" s="262"/>
      <c r="D508" s="10"/>
      <c r="AG508" t="s">
        <v>632</v>
      </c>
    </row>
    <row r="509" spans="1:60" x14ac:dyDescent="0.25">
      <c r="D509" s="10"/>
    </row>
    <row r="510" spans="1:60" x14ac:dyDescent="0.25">
      <c r="D510" s="10"/>
    </row>
    <row r="511" spans="1:60" x14ac:dyDescent="0.25">
      <c r="D511" s="10"/>
    </row>
    <row r="512" spans="1:60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MEusWkiGP/9+kuIbxv570zrrPm6zBmIXuGU5L41csGy2j2jdQTuvVUnTBtdO5yGoVdjQTA6oxWLWWx8G+MFxIQ==" saltValue="xoaISnHS8XWS9CMnnp6E7Q==" spinCount="100000" sheet="1" formatRows="0"/>
  <mergeCells count="155">
    <mergeCell ref="C497:G497"/>
    <mergeCell ref="C499:G499"/>
    <mergeCell ref="C501:G501"/>
    <mergeCell ref="C503:G503"/>
    <mergeCell ref="C505:G505"/>
    <mergeCell ref="C469:G469"/>
    <mergeCell ref="C475:G475"/>
    <mergeCell ref="C478:G478"/>
    <mergeCell ref="C491:G491"/>
    <mergeCell ref="C494:G494"/>
    <mergeCell ref="C496:G496"/>
    <mergeCell ref="C449:G449"/>
    <mergeCell ref="C452:G452"/>
    <mergeCell ref="C455:G455"/>
    <mergeCell ref="C458:G458"/>
    <mergeCell ref="C462:G462"/>
    <mergeCell ref="C466:G466"/>
    <mergeCell ref="C432:G432"/>
    <mergeCell ref="C436:G436"/>
    <mergeCell ref="C439:G439"/>
    <mergeCell ref="C441:G441"/>
    <mergeCell ref="C443:G443"/>
    <mergeCell ref="C445:G445"/>
    <mergeCell ref="C417:G417"/>
    <mergeCell ref="C419:G419"/>
    <mergeCell ref="C421:G421"/>
    <mergeCell ref="C426:G426"/>
    <mergeCell ref="C428:G428"/>
    <mergeCell ref="C430:G430"/>
    <mergeCell ref="C405:G405"/>
    <mergeCell ref="C407:G407"/>
    <mergeCell ref="C409:G409"/>
    <mergeCell ref="C411:G411"/>
    <mergeCell ref="C413:G413"/>
    <mergeCell ref="C415:G415"/>
    <mergeCell ref="C393:G393"/>
    <mergeCell ref="C395:G395"/>
    <mergeCell ref="C396:G396"/>
    <mergeCell ref="C399:G399"/>
    <mergeCell ref="C401:G401"/>
    <mergeCell ref="C403:G403"/>
    <mergeCell ref="C355:G355"/>
    <mergeCell ref="C358:G358"/>
    <mergeCell ref="C359:G359"/>
    <mergeCell ref="C375:G375"/>
    <mergeCell ref="C385:G385"/>
    <mergeCell ref="C390:G390"/>
    <mergeCell ref="C331:G331"/>
    <mergeCell ref="C333:G333"/>
    <mergeCell ref="C336:G336"/>
    <mergeCell ref="C338:G338"/>
    <mergeCell ref="C347:G347"/>
    <mergeCell ref="C351:G351"/>
    <mergeCell ref="C297:G297"/>
    <mergeCell ref="C307:G307"/>
    <mergeCell ref="C316:G316"/>
    <mergeCell ref="C320:G320"/>
    <mergeCell ref="C323:G323"/>
    <mergeCell ref="C326:G326"/>
    <mergeCell ref="C284:G284"/>
    <mergeCell ref="C286:G286"/>
    <mergeCell ref="C287:G287"/>
    <mergeCell ref="C289:G289"/>
    <mergeCell ref="C293:G293"/>
    <mergeCell ref="C295:G295"/>
    <mergeCell ref="C267:G267"/>
    <mergeCell ref="C272:G272"/>
    <mergeCell ref="C275:G275"/>
    <mergeCell ref="C278:G278"/>
    <mergeCell ref="C280:G280"/>
    <mergeCell ref="C281:G281"/>
    <mergeCell ref="C248:G248"/>
    <mergeCell ref="C250:G250"/>
    <mergeCell ref="C253:G253"/>
    <mergeCell ref="C255:G255"/>
    <mergeCell ref="C262:G262"/>
    <mergeCell ref="C264:G264"/>
    <mergeCell ref="C228:G228"/>
    <mergeCell ref="C233:G233"/>
    <mergeCell ref="C235:G235"/>
    <mergeCell ref="C238:G238"/>
    <mergeCell ref="C240:G240"/>
    <mergeCell ref="C242:G242"/>
    <mergeCell ref="C197:G197"/>
    <mergeCell ref="C199:G199"/>
    <mergeCell ref="C202:G202"/>
    <mergeCell ref="C212:G212"/>
    <mergeCell ref="C221:G221"/>
    <mergeCell ref="C225:G225"/>
    <mergeCell ref="C184:G184"/>
    <mergeCell ref="C189:G189"/>
    <mergeCell ref="C191:G191"/>
    <mergeCell ref="C192:G192"/>
    <mergeCell ref="C194:G194"/>
    <mergeCell ref="C195:G195"/>
    <mergeCell ref="C170:G170"/>
    <mergeCell ref="C172:G172"/>
    <mergeCell ref="C175:G175"/>
    <mergeCell ref="C178:G178"/>
    <mergeCell ref="C181:G181"/>
    <mergeCell ref="C182:G182"/>
    <mergeCell ref="C156:G156"/>
    <mergeCell ref="C159:G159"/>
    <mergeCell ref="C161:G161"/>
    <mergeCell ref="C164:G164"/>
    <mergeCell ref="C166:G166"/>
    <mergeCell ref="C168:G168"/>
    <mergeCell ref="C144:G144"/>
    <mergeCell ref="C146:G146"/>
    <mergeCell ref="C148:G148"/>
    <mergeCell ref="C149:G149"/>
    <mergeCell ref="C152:G152"/>
    <mergeCell ref="C154:G154"/>
    <mergeCell ref="C127:G127"/>
    <mergeCell ref="C128:G128"/>
    <mergeCell ref="C129:G129"/>
    <mergeCell ref="C131:G131"/>
    <mergeCell ref="C135:G135"/>
    <mergeCell ref="C141:G141"/>
    <mergeCell ref="C109:G109"/>
    <mergeCell ref="C113:G113"/>
    <mergeCell ref="C116:G116"/>
    <mergeCell ref="C120:G120"/>
    <mergeCell ref="C123:G123"/>
    <mergeCell ref="C126:G126"/>
    <mergeCell ref="C92:G92"/>
    <mergeCell ref="C95:G95"/>
    <mergeCell ref="C97:G97"/>
    <mergeCell ref="C99:G99"/>
    <mergeCell ref="C101:G101"/>
    <mergeCell ref="C105:G105"/>
    <mergeCell ref="C78:G78"/>
    <mergeCell ref="C80:G80"/>
    <mergeCell ref="C83:G83"/>
    <mergeCell ref="C85:G85"/>
    <mergeCell ref="C86:G86"/>
    <mergeCell ref="C90:G90"/>
    <mergeCell ref="C65:G65"/>
    <mergeCell ref="C67:G67"/>
    <mergeCell ref="C69:G69"/>
    <mergeCell ref="C71:G71"/>
    <mergeCell ref="C74:G74"/>
    <mergeCell ref="C76:G76"/>
    <mergeCell ref="C46:G46"/>
    <mergeCell ref="C51:G51"/>
    <mergeCell ref="C54:G54"/>
    <mergeCell ref="C57:G57"/>
    <mergeCell ref="C60:G60"/>
    <mergeCell ref="C62:G62"/>
    <mergeCell ref="A1:G1"/>
    <mergeCell ref="C2:G2"/>
    <mergeCell ref="C3:G3"/>
    <mergeCell ref="C4:G4"/>
    <mergeCell ref="C28:G28"/>
    <mergeCell ref="C33:G3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01270724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01270724 Pol'!Názvy_tisku</vt:lpstr>
      <vt:lpstr>oadresa</vt:lpstr>
      <vt:lpstr>Stavba!Objednatel</vt:lpstr>
      <vt:lpstr>Stavba!Objekt</vt:lpstr>
      <vt:lpstr>'0001 01270724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tara@rr-servis.cz</dc:creator>
  <cp:lastModifiedBy>tara@rr-servis.cz</cp:lastModifiedBy>
  <cp:lastPrinted>2019-03-19T12:27:02Z</cp:lastPrinted>
  <dcterms:created xsi:type="dcterms:W3CDTF">2009-04-08T07:15:50Z</dcterms:created>
  <dcterms:modified xsi:type="dcterms:W3CDTF">2024-07-29T04:51:33Z</dcterms:modified>
</cp:coreProperties>
</file>